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škola malá" sheetId="1" r:id="rId1"/>
    <sheet name="škola velká" sheetId="2" r:id="rId2"/>
    <sheet name="škola zvláště velká" sheetId="3" r:id="rId3"/>
    <sheet name="Vzor vyplnění" sheetId="4" r:id="rId4"/>
    <sheet name="Postupy" sheetId="5" r:id="rId5"/>
  </sheets>
  <definedNames/>
  <calcPr fullCalcOnLoad="1"/>
</workbook>
</file>

<file path=xl/sharedStrings.xml><?xml version="1.0" encoding="utf-8"?>
<sst xmlns="http://schemas.openxmlformats.org/spreadsheetml/2006/main" count="1494" uniqueCount="206">
  <si>
    <t>funkce</t>
  </si>
  <si>
    <t>úvazek</t>
  </si>
  <si>
    <t>zařazení</t>
  </si>
  <si>
    <t>příplatky</t>
  </si>
  <si>
    <t>vedení</t>
  </si>
  <si>
    <t>zvláštní</t>
  </si>
  <si>
    <t>děl. sm.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</si>
  <si>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</si>
  <si>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</si>
  <si>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</si>
  <si>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</si>
  <si>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</si>
  <si>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</si>
  <si>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</si>
  <si>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</si>
  <si>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</si>
  <si>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</si>
  <si>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</si>
  <si>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</si>
  <si>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</si>
  <si>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</si>
  <si>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</si>
  <si>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</si>
  <si>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</si>
  <si>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</si>
  <si>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</si>
  <si>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</si>
  <si>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</si>
  <si>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</si>
  <si>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</si>
  <si>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</si>
  <si>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</si>
  <si>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</si>
  <si>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</si>
  <si>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</si>
  <si>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</si>
  <si>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</si>
  <si>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</si>
  <si>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</si>
  <si>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</si>
  <si>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</si>
  <si>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</si>
  <si>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</si>
  <si>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</si>
  <si>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</si>
  <si>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</si>
  <si>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</si>
  <si>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</si>
  <si>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</si>
  <si>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</si>
  <si>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</si>
  <si>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</si>
  <si>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</si>
  <si>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</si>
  <si>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</si>
  <si>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</si>
  <si>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</si>
  <si>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</si>
  <si>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</si>
  <si>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</si>
  <si>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</si>
  <si>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</si>
  <si>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</si>
  <si>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</si>
  <si>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</si>
  <si>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</si>
  <si>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</si>
  <si>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 </t>
  </si>
  <si>
    <t>Součet</t>
  </si>
  <si>
    <t>Průměr</t>
  </si>
  <si>
    <t>K1 =</t>
  </si>
  <si>
    <t>K3 =</t>
  </si>
  <si>
    <t>Souhrn v celoročních objemech</t>
  </si>
  <si>
    <t>dle kategorií</t>
  </si>
  <si>
    <t xml:space="preserve"> zaměstnanců</t>
  </si>
  <si>
    <t>učitelé</t>
  </si>
  <si>
    <t>vychovatelé</t>
  </si>
  <si>
    <t>provoz</t>
  </si>
  <si>
    <t>CELKEM</t>
  </si>
  <si>
    <t>Zpracoval:</t>
  </si>
  <si>
    <t>Telefon:</t>
  </si>
  <si>
    <t>Škola / Školské zař.</t>
  </si>
  <si>
    <t xml:space="preserve">učitelé </t>
  </si>
  <si>
    <t xml:space="preserve">vychovatelé </t>
  </si>
  <si>
    <t xml:space="preserve">provoz </t>
  </si>
  <si>
    <t>kuchařka</t>
  </si>
  <si>
    <t>vedoucí kuchařka</t>
  </si>
  <si>
    <t>účetní</t>
  </si>
  <si>
    <t>školník</t>
  </si>
  <si>
    <t>uklizečka</t>
  </si>
  <si>
    <t>údržbář</t>
  </si>
  <si>
    <t>kuchyně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</si>
  <si>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</si>
  <si>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</si>
  <si>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</si>
  <si>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</si>
  <si>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</si>
  <si>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</si>
  <si>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</si>
  <si>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</si>
  <si>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</si>
  <si>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</si>
  <si>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základní plat</t>
  </si>
  <si>
    <t xml:space="preserve"> plat celkem měsíční</t>
  </si>
  <si>
    <t>OON</t>
  </si>
  <si>
    <t>MP celkem roční</t>
  </si>
  <si>
    <t>přepočtený úvazek</t>
  </si>
  <si>
    <t>předepsaný</t>
  </si>
  <si>
    <t>skutečný</t>
  </si>
  <si>
    <t>třída</t>
  </si>
  <si>
    <t>stupeň</t>
  </si>
  <si>
    <t>tabulkový</t>
  </si>
  <si>
    <t>děl. směna</t>
  </si>
  <si>
    <t>ostatní</t>
  </si>
  <si>
    <t>plat za práci přesčas</t>
  </si>
  <si>
    <t>základní plat skutečný</t>
  </si>
  <si>
    <t>Plat celkem roční</t>
  </si>
  <si>
    <t>přepočtené úvazky</t>
  </si>
  <si>
    <t>přepočet</t>
  </si>
  <si>
    <t>měsíce platového postupu</t>
  </si>
  <si>
    <t>asistenti pedagoga</t>
  </si>
  <si>
    <t>stravování</t>
  </si>
  <si>
    <t>Celková částka v Kč na platové postupy</t>
  </si>
  <si>
    <t>Pomocná tabulka pro výpočet částky v Kč na platové postupy</t>
  </si>
  <si>
    <t>(slouží jako pomůcka, nikam se nezasílá)</t>
  </si>
  <si>
    <t>počet měsíců</t>
  </si>
  <si>
    <t>částka v Kč za 1 měsíc</t>
  </si>
  <si>
    <t>částka v Kč celkem</t>
  </si>
  <si>
    <t>Celkem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</si>
  <si>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</si>
  <si>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</si>
  <si>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</si>
  <si>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</si>
  <si>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</si>
  <si>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</si>
  <si>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</si>
  <si>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</si>
  <si>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</si>
  <si>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</si>
  <si>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</si>
  <si>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</si>
  <si>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</si>
  <si>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</si>
  <si>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</si>
  <si>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</si>
  <si>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</si>
  <si>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</si>
  <si>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</si>
  <si>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</si>
  <si>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</si>
  <si>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</si>
  <si>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</si>
  <si>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</si>
  <si>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</si>
  <si>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</si>
  <si>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</si>
  <si>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</si>
  <si>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</si>
  <si>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</si>
  <si>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učitelé odborného výcviku   (MOV)</t>
  </si>
  <si>
    <t>učitelé odborného výcviku    (MOV)</t>
  </si>
  <si>
    <t>učitelé odbor. výcviku</t>
  </si>
  <si>
    <t>učitelé odb. výcviku</t>
  </si>
  <si>
    <t>skutečný úvazek</t>
  </si>
  <si>
    <t>příplatky §132 ZP</t>
  </si>
  <si>
    <t>příplatky §132 ZP přesčas</t>
  </si>
  <si>
    <t>příplatky §132</t>
  </si>
  <si>
    <t>příplatky §132 přesčas</t>
  </si>
  <si>
    <t>skutečné úvazky</t>
  </si>
  <si>
    <t>vedoucí ŠJ-1.st.ř.</t>
  </si>
  <si>
    <t>zařazení vedoucích zaměstnanců je pouze ilustrativní</t>
  </si>
  <si>
    <t>rozděl. směna</t>
  </si>
  <si>
    <t>Do sloupce částka v Kč je potřeba uvést rozdíl o kolik je tarifní plat ve vyšším platovém stupni vyšší,</t>
  </si>
  <si>
    <t>ekonom</t>
  </si>
  <si>
    <t>pedagogové</t>
  </si>
  <si>
    <t>nepedagogové</t>
  </si>
  <si>
    <t xml:space="preserve">Zodpovídá: </t>
  </si>
  <si>
    <t>funkce / číslo tabulky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</si>
  <si>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</si>
  <si>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</si>
  <si>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</si>
  <si>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</si>
  <si>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</si>
  <si>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</si>
  <si>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</si>
  <si>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</si>
  <si>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</si>
  <si>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</si>
  <si>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</si>
  <si>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ředitel - 3.st.ř.</t>
  </si>
  <si>
    <t>zástupce řed.- 2.st.ř.</t>
  </si>
  <si>
    <t>zástupce řed. 1.st.ř.</t>
  </si>
  <si>
    <t xml:space="preserve">třídní učitel </t>
  </si>
  <si>
    <t xml:space="preserve">vých. poradce </t>
  </si>
  <si>
    <t xml:space="preserve">učitel </t>
  </si>
  <si>
    <t xml:space="preserve">ved. učitel OV-1.st.ř. </t>
  </si>
  <si>
    <t xml:space="preserve">učitel OV </t>
  </si>
  <si>
    <t xml:space="preserve">ved.vychovat.-1.st.ř. </t>
  </si>
  <si>
    <t xml:space="preserve">vychovatel </t>
  </si>
  <si>
    <t xml:space="preserve">asistent pedagoga </t>
  </si>
  <si>
    <t>dohody</t>
  </si>
  <si>
    <t>mzdová účetní</t>
  </si>
  <si>
    <t>MZDOVÁ ROZVAHA  NA  ROK  2023</t>
  </si>
  <si>
    <t>Do sloupce počet měsíců je potřeba uvést počet měsícu roku 2023, ve kterých bude</t>
  </si>
  <si>
    <t>zaměstnanci náležet vyšší platový stupeň než v lednu 2023.</t>
  </si>
  <si>
    <t>než jaký je uveden pro platový stupeň v lednu 2023.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</si>
</sst>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E+00"/>
    <numFmt numFmtId="167" formatCode="000\ 00"/>
    <numFmt numFmtId="168" formatCode="0.0"/>
    <numFmt numFmtId="169" formatCode="0.0000"/>
    <numFmt numFmtId="170" formatCode="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 vertical="center" wrapText="1"/>
    </xf>
    <xf numFmtId="2" fontId="0" fillId="0" borderId="16" xfId="0" applyNumberFormat="1" applyBorder="1" applyAlignment="1" applyProtection="1">
      <alignment/>
      <protection locked="0"/>
    </xf>
    <xf numFmtId="168" fontId="0" fillId="0" borderId="17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0" fontId="0" fillId="0" borderId="22" xfId="0" applyBorder="1" applyAlignment="1">
      <alignment horizontal="center" vertical="center" wrapText="1"/>
    </xf>
    <xf numFmtId="1" fontId="0" fillId="0" borderId="23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 wrapText="1"/>
    </xf>
    <xf numFmtId="1" fontId="0" fillId="0" borderId="25" xfId="0" applyNumberFormat="1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1" fontId="0" fillId="0" borderId="28" xfId="0" applyNumberFormat="1" applyBorder="1" applyAlignment="1" applyProtection="1">
      <alignment/>
      <protection/>
    </xf>
    <xf numFmtId="0" fontId="6" fillId="0" borderId="22" xfId="0" applyFont="1" applyBorder="1" applyAlignment="1">
      <alignment horizontal="center" vertical="center" wrapText="1"/>
    </xf>
    <xf numFmtId="1" fontId="0" fillId="0" borderId="11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/>
      <protection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0" fillId="0" borderId="32" xfId="0" applyBorder="1" applyAlignment="1">
      <alignment horizontal="center" vertical="center" wrapText="1"/>
    </xf>
    <xf numFmtId="1" fontId="0" fillId="0" borderId="17" xfId="0" applyNumberFormat="1" applyFont="1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33" borderId="18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1" fontId="0" fillId="33" borderId="22" xfId="0" applyNumberFormat="1" applyFill="1" applyBorder="1" applyAlignment="1" applyProtection="1">
      <alignment/>
      <protection/>
    </xf>
    <xf numFmtId="1" fontId="0" fillId="33" borderId="28" xfId="0" applyNumberFormat="1" applyFill="1" applyBorder="1" applyAlignment="1" applyProtection="1">
      <alignment/>
      <protection/>
    </xf>
    <xf numFmtId="1" fontId="0" fillId="33" borderId="35" xfId="0" applyNumberFormat="1" applyFill="1" applyBorder="1" applyAlignment="1" applyProtection="1">
      <alignment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" fontId="0" fillId="0" borderId="27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33" borderId="38" xfId="0" applyNumberFormat="1" applyFill="1" applyBorder="1" applyAlignment="1" applyProtection="1">
      <alignment/>
      <protection/>
    </xf>
    <xf numFmtId="168" fontId="0" fillId="33" borderId="27" xfId="0" applyNumberFormat="1" applyFill="1" applyBorder="1" applyAlignment="1" applyProtection="1">
      <alignment/>
      <protection/>
    </xf>
    <xf numFmtId="2" fontId="0" fillId="33" borderId="39" xfId="0" applyNumberFormat="1" applyFill="1" applyBorder="1" applyAlignment="1" applyProtection="1">
      <alignment/>
      <protection/>
    </xf>
    <xf numFmtId="168" fontId="0" fillId="33" borderId="35" xfId="0" applyNumberFormat="1" applyFill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2" fontId="0" fillId="33" borderId="35" xfId="0" applyNumberFormat="1" applyFill="1" applyBorder="1" applyAlignment="1" applyProtection="1">
      <alignment/>
      <protection/>
    </xf>
    <xf numFmtId="1" fontId="0" fillId="33" borderId="27" xfId="0" applyNumberFormat="1" applyFill="1" applyBorder="1" applyAlignment="1" applyProtection="1">
      <alignment/>
      <protection/>
    </xf>
    <xf numFmtId="1" fontId="0" fillId="33" borderId="39" xfId="0" applyNumberFormat="1" applyFill="1" applyBorder="1" applyAlignment="1" applyProtection="1">
      <alignment/>
      <protection/>
    </xf>
    <xf numFmtId="1" fontId="0" fillId="33" borderId="37" xfId="0" applyNumberFormat="1" applyFill="1" applyBorder="1" applyAlignment="1" applyProtection="1">
      <alignment/>
      <protection/>
    </xf>
    <xf numFmtId="1" fontId="0" fillId="33" borderId="12" xfId="0" applyNumberFormat="1" applyFill="1" applyBorder="1" applyAlignment="1" applyProtection="1">
      <alignment/>
      <protection/>
    </xf>
    <xf numFmtId="1" fontId="0" fillId="33" borderId="4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33" borderId="34" xfId="0" applyNumberFormat="1" applyFill="1" applyBorder="1" applyAlignment="1" applyProtection="1">
      <alignment/>
      <protection/>
    </xf>
    <xf numFmtId="1" fontId="0" fillId="33" borderId="33" xfId="0" applyNumberFormat="1" applyFill="1" applyBorder="1" applyAlignment="1" applyProtection="1">
      <alignment/>
      <protection/>
    </xf>
    <xf numFmtId="1" fontId="0" fillId="33" borderId="41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 applyProtection="1">
      <alignment/>
      <protection/>
    </xf>
    <xf numFmtId="1" fontId="0" fillId="33" borderId="42" xfId="0" applyNumberFormat="1" applyFill="1" applyBorder="1" applyAlignment="1" applyProtection="1">
      <alignment/>
      <protection/>
    </xf>
    <xf numFmtId="168" fontId="0" fillId="33" borderId="28" xfId="0" applyNumberFormat="1" applyFill="1" applyBorder="1" applyAlignment="1" applyProtection="1">
      <alignment/>
      <protection/>
    </xf>
    <xf numFmtId="1" fontId="0" fillId="33" borderId="25" xfId="0" applyNumberFormat="1" applyFill="1" applyBorder="1" applyAlignment="1" applyProtection="1">
      <alignment/>
      <protection/>
    </xf>
    <xf numFmtId="1" fontId="0" fillId="33" borderId="43" xfId="0" applyNumberFormat="1" applyFill="1" applyBorder="1" applyAlignment="1" applyProtection="1">
      <alignment/>
      <protection/>
    </xf>
    <xf numFmtId="1" fontId="0" fillId="0" borderId="44" xfId="0" applyNumberFormat="1" applyBorder="1" applyAlignment="1" applyProtection="1">
      <alignment/>
      <protection locked="0"/>
    </xf>
    <xf numFmtId="1" fontId="0" fillId="0" borderId="45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3" borderId="46" xfId="0" applyNumberFormat="1" applyFill="1" applyBorder="1" applyAlignment="1" applyProtection="1">
      <alignment/>
      <protection/>
    </xf>
    <xf numFmtId="2" fontId="0" fillId="33" borderId="25" xfId="0" applyNumberFormat="1" applyFill="1" applyBorder="1" applyAlignment="1" applyProtection="1">
      <alignment/>
      <protection/>
    </xf>
    <xf numFmtId="168" fontId="0" fillId="33" borderId="10" xfId="0" applyNumberFormat="1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1" fontId="0" fillId="33" borderId="47" xfId="0" applyNumberFormat="1" applyFill="1" applyBorder="1" applyAlignment="1" applyProtection="1">
      <alignment/>
      <protection/>
    </xf>
    <xf numFmtId="1" fontId="0" fillId="33" borderId="48" xfId="0" applyNumberFormat="1" applyFill="1" applyBorder="1" applyAlignment="1" applyProtection="1">
      <alignment/>
      <protection/>
    </xf>
    <xf numFmtId="1" fontId="0" fillId="33" borderId="49" xfId="0" applyNumberFormat="1" applyFill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33" borderId="50" xfId="0" applyNumberFormat="1" applyFill="1" applyBorder="1" applyAlignment="1" applyProtection="1">
      <alignment/>
      <protection/>
    </xf>
    <xf numFmtId="1" fontId="0" fillId="33" borderId="44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" fontId="0" fillId="33" borderId="22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52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44" xfId="0" applyFont="1" applyBorder="1" applyAlignment="1">
      <alignment horizontal="center" vertical="center" wrapText="1"/>
    </xf>
    <xf numFmtId="2" fontId="0" fillId="33" borderId="14" xfId="0" applyNumberFormat="1" applyFill="1" applyBorder="1" applyAlignment="1" applyProtection="1">
      <alignment/>
      <protection/>
    </xf>
    <xf numFmtId="2" fontId="0" fillId="33" borderId="28" xfId="0" applyNumberFormat="1" applyFill="1" applyBorder="1" applyAlignment="1" applyProtection="1">
      <alignment/>
      <protection/>
    </xf>
    <xf numFmtId="2" fontId="0" fillId="0" borderId="35" xfId="0" applyNumberFormat="1" applyBorder="1" applyAlignment="1" applyProtection="1">
      <alignment/>
      <protection/>
    </xf>
    <xf numFmtId="0" fontId="0" fillId="0" borderId="22" xfId="0" applyBorder="1" applyAlignment="1">
      <alignment/>
    </xf>
    <xf numFmtId="2" fontId="0" fillId="33" borderId="33" xfId="0" applyNumberFormat="1" applyFill="1" applyBorder="1" applyAlignment="1" applyProtection="1">
      <alignment/>
      <protection/>
    </xf>
    <xf numFmtId="2" fontId="5" fillId="0" borderId="40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" fontId="0" fillId="33" borderId="13" xfId="0" applyNumberFormat="1" applyFont="1" applyFill="1" applyBorder="1" applyAlignment="1" applyProtection="1">
      <alignment/>
      <protection/>
    </xf>
    <xf numFmtId="1" fontId="0" fillId="33" borderId="38" xfId="0" applyNumberFormat="1" applyFont="1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/>
      <protection/>
    </xf>
    <xf numFmtId="2" fontId="0" fillId="33" borderId="27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" fontId="0" fillId="0" borderId="22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46" xfId="0" applyNumberFormat="1" applyFill="1" applyBorder="1" applyAlignment="1" applyProtection="1">
      <alignment/>
      <protection/>
    </xf>
    <xf numFmtId="168" fontId="0" fillId="33" borderId="13" xfId="0" applyNumberFormat="1" applyFill="1" applyBorder="1" applyAlignment="1" applyProtection="1">
      <alignment/>
      <protection/>
    </xf>
    <xf numFmtId="168" fontId="0" fillId="33" borderId="22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1" fontId="0" fillId="0" borderId="27" xfId="0" applyNumberFormat="1" applyFill="1" applyBorder="1" applyAlignment="1" applyProtection="1">
      <alignment/>
      <protection/>
    </xf>
    <xf numFmtId="1" fontId="0" fillId="0" borderId="35" xfId="0" applyNumberFormat="1" applyFill="1" applyBorder="1" applyAlignment="1" applyProtection="1">
      <alignment/>
      <protection/>
    </xf>
    <xf numFmtId="1" fontId="0" fillId="33" borderId="16" xfId="0" applyNumberFormat="1" applyFill="1" applyBorder="1" applyAlignment="1" applyProtection="1">
      <alignment/>
      <protection/>
    </xf>
    <xf numFmtId="2" fontId="0" fillId="0" borderId="53" xfId="0" applyNumberFormat="1" applyBorder="1" applyAlignment="1" applyProtection="1">
      <alignment/>
      <protection locked="0"/>
    </xf>
    <xf numFmtId="168" fontId="0" fillId="0" borderId="23" xfId="0" applyNumberFormat="1" applyBorder="1" applyAlignment="1" applyProtection="1">
      <alignment/>
      <protection locked="0"/>
    </xf>
    <xf numFmtId="2" fontId="0" fillId="0" borderId="36" xfId="0" applyNumberFormat="1" applyBorder="1" applyAlignment="1" applyProtection="1">
      <alignment/>
      <protection locked="0"/>
    </xf>
    <xf numFmtId="1" fontId="0" fillId="0" borderId="54" xfId="0" applyNumberFormat="1" applyBorder="1" applyAlignment="1" applyProtection="1">
      <alignment/>
      <protection locked="0"/>
    </xf>
    <xf numFmtId="1" fontId="0" fillId="0" borderId="55" xfId="0" applyNumberFormat="1" applyBorder="1" applyAlignment="1" applyProtection="1">
      <alignment/>
      <protection locked="0"/>
    </xf>
    <xf numFmtId="1" fontId="0" fillId="0" borderId="53" xfId="0" applyNumberFormat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/>
    </xf>
    <xf numFmtId="0" fontId="0" fillId="0" borderId="38" xfId="0" applyBorder="1" applyAlignment="1">
      <alignment horizontal="center" vertical="center" wrapText="1"/>
    </xf>
    <xf numFmtId="2" fontId="0" fillId="33" borderId="38" xfId="0" applyNumberFormat="1" applyFill="1" applyBorder="1" applyAlignment="1">
      <alignment/>
    </xf>
    <xf numFmtId="1" fontId="0" fillId="0" borderId="12" xfId="0" applyNumberFormat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0" fontId="0" fillId="33" borderId="56" xfId="0" applyFill="1" applyBorder="1" applyAlignment="1" applyProtection="1">
      <alignment/>
      <protection/>
    </xf>
    <xf numFmtId="2" fontId="0" fillId="33" borderId="31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41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 locked="0"/>
    </xf>
    <xf numFmtId="2" fontId="0" fillId="33" borderId="44" xfId="0" applyNumberFormat="1" applyFill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2" fontId="0" fillId="33" borderId="34" xfId="0" applyNumberFormat="1" applyFill="1" applyBorder="1" applyAlignment="1" applyProtection="1">
      <alignment/>
      <protection/>
    </xf>
    <xf numFmtId="1" fontId="0" fillId="0" borderId="41" xfId="0" applyNumberFormat="1" applyBorder="1" applyAlignment="1" applyProtection="1">
      <alignment/>
      <protection/>
    </xf>
    <xf numFmtId="1" fontId="0" fillId="33" borderId="45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1" xfId="0" applyNumberFormat="1" applyFill="1" applyBorder="1" applyAlignment="1" applyProtection="1">
      <alignment/>
      <protection/>
    </xf>
    <xf numFmtId="2" fontId="5" fillId="0" borderId="4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33" borderId="43" xfId="0" applyNumberFormat="1" applyFill="1" applyBorder="1" applyAlignment="1" applyProtection="1">
      <alignment/>
      <protection/>
    </xf>
    <xf numFmtId="2" fontId="0" fillId="0" borderId="57" xfId="0" applyNumberFormat="1" applyBorder="1" applyAlignment="1">
      <alignment wrapText="1"/>
    </xf>
    <xf numFmtId="2" fontId="0" fillId="0" borderId="58" xfId="0" applyNumberFormat="1" applyBorder="1" applyAlignment="1">
      <alignment wrapText="1"/>
    </xf>
    <xf numFmtId="2" fontId="0" fillId="0" borderId="59" xfId="0" applyNumberFormat="1" applyBorder="1" applyAlignment="1">
      <alignment wrapText="1"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0" fillId="34" borderId="42" xfId="0" applyFill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34" borderId="12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59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1" fontId="0" fillId="0" borderId="27" xfId="0" applyNumberFormat="1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/>
      <protection locked="0"/>
    </xf>
    <xf numFmtId="1" fontId="0" fillId="33" borderId="20" xfId="0" applyNumberFormat="1" applyFont="1" applyFill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2" fontId="0" fillId="33" borderId="14" xfId="0" applyNumberFormat="1" applyFont="1" applyFill="1" applyBorder="1" applyAlignment="1" applyProtection="1">
      <alignment/>
      <protection/>
    </xf>
    <xf numFmtId="2" fontId="0" fillId="33" borderId="38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2" fontId="0" fillId="0" borderId="16" xfId="0" applyNumberFormat="1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168" fontId="0" fillId="0" borderId="17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1" fontId="0" fillId="0" borderId="24" xfId="0" applyNumberFormat="1" applyFont="1" applyBorder="1" applyAlignment="1" applyProtection="1">
      <alignment/>
      <protection locked="0"/>
    </xf>
    <xf numFmtId="1" fontId="0" fillId="33" borderId="22" xfId="0" applyNumberFormat="1" applyFont="1" applyFill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/>
      <protection locked="0"/>
    </xf>
    <xf numFmtId="168" fontId="0" fillId="33" borderId="27" xfId="0" applyNumberFormat="1" applyFont="1" applyFill="1" applyBorder="1" applyAlignment="1" applyProtection="1">
      <alignment/>
      <protection/>
    </xf>
    <xf numFmtId="2" fontId="0" fillId="33" borderId="39" xfId="0" applyNumberFormat="1" applyFont="1" applyFill="1" applyBorder="1" applyAlignment="1" applyProtection="1">
      <alignment/>
      <protection/>
    </xf>
    <xf numFmtId="1" fontId="0" fillId="0" borderId="25" xfId="0" applyNumberFormat="1" applyFont="1" applyBorder="1" applyAlignment="1" applyProtection="1">
      <alignment/>
      <protection/>
    </xf>
    <xf numFmtId="1" fontId="0" fillId="0" borderId="37" xfId="0" applyNumberFormat="1" applyFont="1" applyBorder="1" applyAlignment="1" applyProtection="1">
      <alignment/>
      <protection/>
    </xf>
    <xf numFmtId="1" fontId="0" fillId="33" borderId="27" xfId="0" applyNumberFormat="1" applyFont="1" applyFill="1" applyBorder="1" applyAlignment="1" applyProtection="1">
      <alignment/>
      <protection/>
    </xf>
    <xf numFmtId="1" fontId="0" fillId="33" borderId="39" xfId="0" applyNumberFormat="1" applyFont="1" applyFill="1" applyBorder="1" applyAlignment="1" applyProtection="1">
      <alignment/>
      <protection/>
    </xf>
    <xf numFmtId="1" fontId="0" fillId="33" borderId="37" xfId="0" applyNumberFormat="1" applyFont="1" applyFill="1" applyBorder="1" applyAlignment="1" applyProtection="1">
      <alignment/>
      <protection/>
    </xf>
    <xf numFmtId="1" fontId="0" fillId="33" borderId="26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/>
    </xf>
    <xf numFmtId="1" fontId="0" fillId="33" borderId="41" xfId="0" applyNumberFormat="1" applyFont="1" applyFill="1" applyBorder="1" applyAlignment="1" applyProtection="1">
      <alignment/>
      <protection/>
    </xf>
    <xf numFmtId="2" fontId="0" fillId="33" borderId="28" xfId="0" applyNumberFormat="1" applyFont="1" applyFill="1" applyBorder="1" applyAlignment="1" applyProtection="1">
      <alignment/>
      <protection/>
    </xf>
    <xf numFmtId="2" fontId="0" fillId="33" borderId="13" xfId="0" applyNumberFormat="1" applyFont="1" applyFill="1" applyBorder="1" applyAlignment="1" applyProtection="1">
      <alignment/>
      <protection/>
    </xf>
    <xf numFmtId="168" fontId="0" fillId="33" borderId="35" xfId="0" applyNumberFormat="1" applyFont="1" applyFill="1" applyBorder="1" applyAlignment="1" applyProtection="1">
      <alignment/>
      <protection/>
    </xf>
    <xf numFmtId="2" fontId="0" fillId="33" borderId="12" xfId="0" applyNumberFormat="1" applyFont="1" applyFill="1" applyBorder="1" applyAlignment="1" applyProtection="1">
      <alignment/>
      <protection/>
    </xf>
    <xf numFmtId="2" fontId="0" fillId="33" borderId="35" xfId="0" applyNumberFormat="1" applyFont="1" applyFill="1" applyBorder="1" applyAlignment="1" applyProtection="1">
      <alignment/>
      <protection/>
    </xf>
    <xf numFmtId="2" fontId="0" fillId="33" borderId="34" xfId="0" applyNumberFormat="1" applyFont="1" applyFill="1" applyBorder="1" applyAlignment="1" applyProtection="1">
      <alignment/>
      <protection/>
    </xf>
    <xf numFmtId="2" fontId="0" fillId="33" borderId="33" xfId="0" applyNumberFormat="1" applyFont="1" applyFill="1" applyBorder="1" applyAlignment="1" applyProtection="1">
      <alignment/>
      <protection/>
    </xf>
    <xf numFmtId="1" fontId="0" fillId="33" borderId="35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1" fontId="0" fillId="33" borderId="4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34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2" fontId="0" fillId="0" borderId="35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" fontId="0" fillId="33" borderId="42" xfId="0" applyNumberFormat="1" applyFont="1" applyFill="1" applyBorder="1" applyAlignment="1" applyProtection="1">
      <alignment/>
      <protection/>
    </xf>
    <xf numFmtId="1" fontId="0" fillId="33" borderId="18" xfId="0" applyNumberFormat="1" applyFont="1" applyFill="1" applyBorder="1" applyAlignment="1" applyProtection="1">
      <alignment/>
      <protection/>
    </xf>
    <xf numFmtId="2" fontId="0" fillId="33" borderId="16" xfId="0" applyNumberFormat="1" applyFont="1" applyFill="1" applyBorder="1" applyAlignment="1" applyProtection="1">
      <alignment/>
      <protection/>
    </xf>
    <xf numFmtId="2" fontId="0" fillId="0" borderId="33" xfId="0" applyNumberFormat="1" applyFont="1" applyBorder="1" applyAlignment="1" applyProtection="1">
      <alignment/>
      <protection locked="0"/>
    </xf>
    <xf numFmtId="168" fontId="0" fillId="0" borderId="10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1" fontId="0" fillId="0" borderId="33" xfId="0" applyNumberFormat="1" applyFont="1" applyBorder="1" applyAlignment="1" applyProtection="1">
      <alignment/>
      <protection locked="0"/>
    </xf>
    <xf numFmtId="1" fontId="0" fillId="0" borderId="27" xfId="0" applyNumberFormat="1" applyFont="1" applyBorder="1" applyAlignment="1" applyProtection="1">
      <alignment/>
      <protection/>
    </xf>
    <xf numFmtId="1" fontId="0" fillId="33" borderId="14" xfId="0" applyNumberFormat="1" applyFont="1" applyFill="1" applyBorder="1" applyAlignment="1" applyProtection="1">
      <alignment/>
      <protection/>
    </xf>
    <xf numFmtId="1" fontId="0" fillId="33" borderId="33" xfId="0" applyNumberFormat="1" applyFont="1" applyFill="1" applyBorder="1" applyAlignment="1" applyProtection="1">
      <alignment/>
      <protection/>
    </xf>
    <xf numFmtId="1" fontId="0" fillId="0" borderId="44" xfId="0" applyNumberFormat="1" applyFont="1" applyBorder="1" applyAlignment="1" applyProtection="1">
      <alignment/>
      <protection locked="0"/>
    </xf>
    <xf numFmtId="1" fontId="0" fillId="0" borderId="45" xfId="0" applyNumberFormat="1" applyFont="1" applyBorder="1" applyAlignment="1" applyProtection="1">
      <alignment/>
      <protection locked="0"/>
    </xf>
    <xf numFmtId="168" fontId="0" fillId="33" borderId="13" xfId="0" applyNumberFormat="1" applyFont="1" applyFill="1" applyBorder="1" applyAlignment="1" applyProtection="1">
      <alignment/>
      <protection/>
    </xf>
    <xf numFmtId="1" fontId="0" fillId="0" borderId="60" xfId="0" applyNumberFormat="1" applyFont="1" applyBorder="1" applyAlignment="1" applyProtection="1">
      <alignment/>
      <protection/>
    </xf>
    <xf numFmtId="2" fontId="0" fillId="33" borderId="27" xfId="0" applyNumberFormat="1" applyFont="1" applyFill="1" applyBorder="1" applyAlignment="1" applyProtection="1">
      <alignment/>
      <protection/>
    </xf>
    <xf numFmtId="168" fontId="0" fillId="33" borderId="22" xfId="0" applyNumberFormat="1" applyFont="1" applyFill="1" applyBorder="1" applyAlignment="1" applyProtection="1">
      <alignment/>
      <protection/>
    </xf>
    <xf numFmtId="2" fontId="0" fillId="33" borderId="22" xfId="0" applyNumberFormat="1" applyFont="1" applyFill="1" applyBorder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/>
      <protection/>
    </xf>
    <xf numFmtId="170" fontId="0" fillId="0" borderId="0" xfId="0" applyNumberFormat="1" applyFont="1" applyAlignment="1">
      <alignment/>
    </xf>
    <xf numFmtId="1" fontId="0" fillId="33" borderId="25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/>
      <protection/>
    </xf>
    <xf numFmtId="1" fontId="0" fillId="0" borderId="35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" fontId="0" fillId="33" borderId="13" xfId="0" applyNumberFormat="1" applyFont="1" applyFill="1" applyBorder="1" applyAlignment="1" applyProtection="1">
      <alignment/>
      <protection/>
    </xf>
    <xf numFmtId="1" fontId="0" fillId="33" borderId="41" xfId="0" applyNumberFormat="1" applyFont="1" applyFill="1" applyBorder="1" applyAlignment="1" applyProtection="1">
      <alignment/>
      <protection/>
    </xf>
    <xf numFmtId="2" fontId="0" fillId="33" borderId="13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1" fontId="0" fillId="33" borderId="16" xfId="0" applyNumberFormat="1" applyFont="1" applyFill="1" applyBorder="1" applyAlignment="1" applyProtection="1">
      <alignment/>
      <protection/>
    </xf>
    <xf numFmtId="2" fontId="0" fillId="33" borderId="15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/>
    </xf>
    <xf numFmtId="0" fontId="0" fillId="33" borderId="16" xfId="0" applyFont="1" applyFill="1" applyBorder="1" applyAlignment="1" applyProtection="1">
      <alignment/>
      <protection/>
    </xf>
    <xf numFmtId="0" fontId="0" fillId="0" borderId="22" xfId="0" applyFont="1" applyBorder="1" applyAlignment="1">
      <alignment horizontal="left"/>
    </xf>
    <xf numFmtId="0" fontId="0" fillId="33" borderId="22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/>
    </xf>
    <xf numFmtId="1" fontId="0" fillId="33" borderId="22" xfId="0" applyNumberFormat="1" applyFont="1" applyFill="1" applyBorder="1" applyAlignment="1" applyProtection="1">
      <alignment/>
      <protection/>
    </xf>
    <xf numFmtId="1" fontId="0" fillId="33" borderId="33" xfId="0" applyNumberFormat="1" applyFont="1" applyFill="1" applyBorder="1" applyAlignment="1" applyProtection="1">
      <alignment/>
      <protection/>
    </xf>
    <xf numFmtId="2" fontId="0" fillId="33" borderId="22" xfId="0" applyNumberFormat="1" applyFont="1" applyFill="1" applyBorder="1" applyAlignment="1" applyProtection="1">
      <alignment/>
      <protection/>
    </xf>
    <xf numFmtId="0" fontId="0" fillId="0" borderId="31" xfId="0" applyFont="1" applyBorder="1" applyAlignment="1">
      <alignment horizontal="center"/>
    </xf>
    <xf numFmtId="0" fontId="0" fillId="33" borderId="51" xfId="0" applyFont="1" applyFill="1" applyBorder="1" applyAlignment="1" applyProtection="1">
      <alignment/>
      <protection/>
    </xf>
    <xf numFmtId="1" fontId="0" fillId="33" borderId="31" xfId="0" applyNumberFormat="1" applyFont="1" applyFill="1" applyBorder="1" applyAlignment="1" applyProtection="1">
      <alignment/>
      <protection/>
    </xf>
    <xf numFmtId="1" fontId="0" fillId="33" borderId="51" xfId="0" applyNumberFormat="1" applyFont="1" applyFill="1" applyBorder="1" applyAlignment="1" applyProtection="1">
      <alignment/>
      <protection/>
    </xf>
    <xf numFmtId="2" fontId="0" fillId="33" borderId="5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" fontId="0" fillId="0" borderId="26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1" fontId="0" fillId="0" borderId="55" xfId="0" applyNumberFormat="1" applyFont="1" applyBorder="1" applyAlignment="1" applyProtection="1">
      <alignment/>
      <protection locked="0"/>
    </xf>
    <xf numFmtId="1" fontId="0" fillId="0" borderId="39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36" xfId="0" applyNumberFormat="1" applyFont="1" applyBorder="1" applyAlignment="1" applyProtection="1">
      <alignment/>
      <protection locked="0"/>
    </xf>
    <xf numFmtId="2" fontId="0" fillId="33" borderId="50" xfId="0" applyNumberFormat="1" applyFill="1" applyBorder="1" applyAlignment="1" applyProtection="1">
      <alignment/>
      <protection/>
    </xf>
    <xf numFmtId="2" fontId="0" fillId="33" borderId="45" xfId="0" applyNumberFormat="1" applyFill="1" applyBorder="1" applyAlignment="1" applyProtection="1">
      <alignment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5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4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/>
      <protection locked="0"/>
    </xf>
    <xf numFmtId="168" fontId="0" fillId="0" borderId="46" xfId="0" applyNumberFormat="1" applyFill="1" applyBorder="1" applyAlignment="1" applyProtection="1">
      <alignment/>
      <protection locked="0"/>
    </xf>
    <xf numFmtId="2" fontId="0" fillId="0" borderId="42" xfId="0" applyNumberFormat="1" applyFill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/>
      <protection locked="0"/>
    </xf>
    <xf numFmtId="1" fontId="0" fillId="0" borderId="44" xfId="0" applyNumberFormat="1" applyFill="1" applyBorder="1" applyAlignment="1" applyProtection="1">
      <alignment/>
      <protection locked="0"/>
    </xf>
    <xf numFmtId="1" fontId="0" fillId="0" borderId="46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37" xfId="0" applyNumberFormat="1" applyFill="1" applyBorder="1" applyAlignment="1" applyProtection="1">
      <alignment/>
      <protection locked="0"/>
    </xf>
    <xf numFmtId="1" fontId="0" fillId="0" borderId="26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 locked="0"/>
    </xf>
    <xf numFmtId="1" fontId="0" fillId="0" borderId="13" xfId="0" applyNumberFormat="1" applyFill="1" applyBorder="1" applyAlignment="1" applyProtection="1">
      <alignment/>
      <protection locked="0"/>
    </xf>
    <xf numFmtId="0" fontId="0" fillId="0" borderId="15" xfId="0" applyFill="1" applyBorder="1" applyAlignment="1">
      <alignment horizontal="center" vertical="center" wrapText="1"/>
    </xf>
    <xf numFmtId="2" fontId="0" fillId="0" borderId="16" xfId="0" applyNumberFormat="1" applyFill="1" applyBorder="1" applyAlignment="1" applyProtection="1">
      <alignment/>
      <protection locked="0"/>
    </xf>
    <xf numFmtId="1" fontId="0" fillId="0" borderId="50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1" fontId="0" fillId="0" borderId="45" xfId="0" applyNumberForma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1" fontId="0" fillId="0" borderId="43" xfId="0" applyNumberFormat="1" applyFill="1" applyBorder="1" applyAlignment="1" applyProtection="1">
      <alignment/>
      <protection locked="0"/>
    </xf>
    <xf numFmtId="1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1" fontId="0" fillId="0" borderId="22" xfId="0" applyNumberForma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 applyProtection="1">
      <alignment/>
      <protection/>
    </xf>
    <xf numFmtId="1" fontId="0" fillId="0" borderId="39" xfId="0" applyNumberFormat="1" applyFill="1" applyBorder="1" applyAlignment="1" applyProtection="1">
      <alignment/>
      <protection/>
    </xf>
    <xf numFmtId="0" fontId="6" fillId="0" borderId="22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>
      <alignment/>
    </xf>
    <xf numFmtId="1" fontId="0" fillId="0" borderId="42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/>
      <protection locked="0"/>
    </xf>
    <xf numFmtId="168" fontId="0" fillId="0" borderId="10" xfId="0" applyNumberFormat="1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36" xfId="0" applyNumberFormat="1" applyFill="1" applyBorder="1" applyAlignment="1" applyProtection="1">
      <alignment/>
      <protection/>
    </xf>
    <xf numFmtId="1" fontId="0" fillId="0" borderId="33" xfId="0" applyNumberFormat="1" applyFill="1" applyBorder="1" applyAlignment="1" applyProtection="1">
      <alignment/>
      <protection locked="0"/>
    </xf>
    <xf numFmtId="170" fontId="0" fillId="0" borderId="0" xfId="0" applyNumberFormat="1" applyFill="1" applyAlignment="1">
      <alignment/>
    </xf>
    <xf numFmtId="1" fontId="0" fillId="0" borderId="39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49" xfId="0" applyNumberFormat="1" applyFill="1" applyBorder="1" applyAlignment="1" applyProtection="1">
      <alignment/>
      <protection locked="0"/>
    </xf>
    <xf numFmtId="1" fontId="0" fillId="0" borderId="48" xfId="0" applyNumberForma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7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40" xfId="0" applyNumberFormat="1" applyFill="1" applyBorder="1" applyAlignment="1" applyProtection="1">
      <alignment/>
      <protection/>
    </xf>
    <xf numFmtId="1" fontId="0" fillId="33" borderId="32" xfId="0" applyNumberForma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2" fontId="0" fillId="33" borderId="32" xfId="0" applyNumberFormat="1" applyFill="1" applyBorder="1" applyAlignment="1">
      <alignment/>
    </xf>
    <xf numFmtId="1" fontId="0" fillId="33" borderId="28" xfId="0" applyNumberFormat="1" applyFont="1" applyFill="1" applyBorder="1" applyAlignment="1" applyProtection="1">
      <alignment/>
      <protection/>
    </xf>
    <xf numFmtId="1" fontId="0" fillId="33" borderId="36" xfId="0" applyNumberFormat="1" applyFont="1" applyFill="1" applyBorder="1" applyAlignment="1" applyProtection="1">
      <alignment/>
      <protection/>
    </xf>
    <xf numFmtId="1" fontId="0" fillId="33" borderId="44" xfId="0" applyNumberFormat="1" applyFont="1" applyFill="1" applyBorder="1" applyAlignment="1" applyProtection="1">
      <alignment/>
      <protection/>
    </xf>
    <xf numFmtId="1" fontId="0" fillId="33" borderId="43" xfId="0" applyNumberFormat="1" applyFont="1" applyFill="1" applyBorder="1" applyAlignment="1" applyProtection="1">
      <alignment/>
      <protection/>
    </xf>
    <xf numFmtId="0" fontId="0" fillId="0" borderId="38" xfId="0" applyFont="1" applyFill="1" applyBorder="1" applyAlignment="1">
      <alignment horizontal="left"/>
    </xf>
    <xf numFmtId="1" fontId="0" fillId="33" borderId="20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>
      <alignment/>
    </xf>
    <xf numFmtId="2" fontId="0" fillId="33" borderId="38" xfId="0" applyNumberFormat="1" applyFill="1" applyBorder="1" applyAlignment="1" applyProtection="1">
      <alignment/>
      <protection/>
    </xf>
    <xf numFmtId="1" fontId="0" fillId="33" borderId="14" xfId="0" applyNumberFormat="1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" fontId="0" fillId="33" borderId="51" xfId="0" applyNumberFormat="1" applyFill="1" applyBorder="1" applyAlignment="1" applyProtection="1">
      <alignment/>
      <protection/>
    </xf>
    <xf numFmtId="2" fontId="0" fillId="33" borderId="51" xfId="0" applyNumberFormat="1" applyFill="1" applyBorder="1" applyAlignment="1" applyProtection="1">
      <alignment/>
      <protection/>
    </xf>
    <xf numFmtId="1" fontId="0" fillId="33" borderId="61" xfId="0" applyNumberFormat="1" applyFill="1" applyBorder="1" applyAlignment="1" applyProtection="1">
      <alignment/>
      <protection/>
    </xf>
    <xf numFmtId="2" fontId="0" fillId="33" borderId="41" xfId="0" applyNumberFormat="1" applyFill="1" applyBorder="1" applyAlignment="1" applyProtection="1">
      <alignment/>
      <protection/>
    </xf>
    <xf numFmtId="1" fontId="0" fillId="0" borderId="62" xfId="0" applyNumberFormat="1" applyFill="1" applyBorder="1" applyAlignment="1" applyProtection="1">
      <alignment/>
      <protection locked="0"/>
    </xf>
    <xf numFmtId="1" fontId="0" fillId="0" borderId="25" xfId="0" applyNumberFormat="1" applyFill="1" applyBorder="1" applyAlignment="1" applyProtection="1">
      <alignment/>
      <protection locked="0"/>
    </xf>
    <xf numFmtId="1" fontId="0" fillId="0" borderId="54" xfId="0" applyNumberFormat="1" applyFill="1" applyBorder="1" applyAlignment="1" applyProtection="1">
      <alignment/>
      <protection locked="0"/>
    </xf>
    <xf numFmtId="1" fontId="0" fillId="0" borderId="52" xfId="0" applyNumberFormat="1" applyFill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0" fillId="0" borderId="60" xfId="0" applyNumberFormat="1" applyBorder="1" applyAlignment="1" applyProtection="1">
      <alignment/>
      <protection/>
    </xf>
    <xf numFmtId="2" fontId="0" fillId="33" borderId="49" xfId="0" applyNumberForma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 locked="0"/>
    </xf>
    <xf numFmtId="1" fontId="0" fillId="33" borderId="52" xfId="0" applyNumberFormat="1" applyFill="1" applyBorder="1" applyAlignment="1" applyProtection="1">
      <alignment/>
      <protection/>
    </xf>
    <xf numFmtId="1" fontId="0" fillId="0" borderId="40" xfId="0" applyNumberFormat="1" applyFont="1" applyBorder="1" applyAlignment="1" applyProtection="1">
      <alignment/>
      <protection locked="0"/>
    </xf>
    <xf numFmtId="1" fontId="0" fillId="0" borderId="26" xfId="0" applyNumberFormat="1" applyFont="1" applyBorder="1" applyAlignment="1" applyProtection="1">
      <alignment/>
      <protection/>
    </xf>
    <xf numFmtId="2" fontId="0" fillId="33" borderId="40" xfId="0" applyNumberFormat="1" applyFont="1" applyFill="1" applyBorder="1" applyAlignment="1" applyProtection="1">
      <alignment/>
      <protection/>
    </xf>
    <xf numFmtId="2" fontId="0" fillId="33" borderId="38" xfId="0" applyNumberFormat="1" applyFont="1" applyFill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 locked="0"/>
    </xf>
    <xf numFmtId="1" fontId="0" fillId="0" borderId="49" xfId="0" applyNumberFormat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31" xfId="0" applyNumberFormat="1" applyFill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1" fontId="0" fillId="0" borderId="32" xfId="0" applyNumberFormat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1" fontId="0" fillId="33" borderId="48" xfId="0" applyNumberFormat="1" applyFont="1" applyFill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40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1" fontId="0" fillId="0" borderId="46" xfId="0" applyNumberFormat="1" applyFill="1" applyBorder="1" applyAlignment="1" applyProtection="1">
      <alignment/>
      <protection/>
    </xf>
    <xf numFmtId="1" fontId="0" fillId="33" borderId="60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34" xfId="0" applyNumberFormat="1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/>
      <protection/>
    </xf>
    <xf numFmtId="2" fontId="0" fillId="33" borderId="38" xfId="0" applyNumberFormat="1" applyFont="1" applyFill="1" applyBorder="1" applyAlignment="1" applyProtection="1">
      <alignment/>
      <protection/>
    </xf>
    <xf numFmtId="2" fontId="0" fillId="33" borderId="30" xfId="0" applyNumberFormat="1" applyFont="1" applyFill="1" applyBorder="1" applyAlignment="1" applyProtection="1">
      <alignment/>
      <protection/>
    </xf>
    <xf numFmtId="2" fontId="0" fillId="33" borderId="30" xfId="0" applyNumberFormat="1" applyFill="1" applyBorder="1" applyAlignment="1" applyProtection="1">
      <alignment/>
      <protection/>
    </xf>
    <xf numFmtId="1" fontId="0" fillId="33" borderId="36" xfId="0" applyNumberFormat="1" applyFill="1" applyBorder="1" applyAlignment="1" applyProtection="1">
      <alignment/>
      <protection/>
    </xf>
    <xf numFmtId="1" fontId="0" fillId="0" borderId="36" xfId="0" applyNumberFormat="1" applyBorder="1" applyAlignment="1" applyProtection="1">
      <alignment/>
      <protection locked="0"/>
    </xf>
    <xf numFmtId="2" fontId="0" fillId="33" borderId="53" xfId="0" applyNumberFormat="1" applyFill="1" applyBorder="1" applyAlignment="1" applyProtection="1">
      <alignment/>
      <protection/>
    </xf>
    <xf numFmtId="1" fontId="0" fillId="33" borderId="26" xfId="0" applyNumberForma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1" fontId="0" fillId="0" borderId="61" xfId="0" applyNumberFormat="1" applyFill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 locked="0"/>
    </xf>
    <xf numFmtId="2" fontId="0" fillId="0" borderId="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1" fontId="0" fillId="0" borderId="46" xfId="0" applyNumberFormat="1" applyFont="1" applyBorder="1" applyAlignment="1" applyProtection="1">
      <alignment/>
      <protection locked="0"/>
    </xf>
    <xf numFmtId="1" fontId="0" fillId="0" borderId="60" xfId="0" applyNumberFormat="1" applyFont="1" applyBorder="1" applyAlignment="1" applyProtection="1">
      <alignment/>
      <protection locked="0"/>
    </xf>
    <xf numFmtId="1" fontId="0" fillId="0" borderId="42" xfId="0" applyNumberFormat="1" applyFont="1" applyBorder="1" applyAlignment="1" applyProtection="1">
      <alignment/>
      <protection locked="0"/>
    </xf>
    <xf numFmtId="1" fontId="0" fillId="0" borderId="38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/>
      <protection locked="0"/>
    </xf>
    <xf numFmtId="1" fontId="0" fillId="0" borderId="46" xfId="0" applyNumberFormat="1" applyBorder="1" applyAlignment="1" applyProtection="1">
      <alignment/>
      <protection locked="0"/>
    </xf>
    <xf numFmtId="1" fontId="0" fillId="0" borderId="60" xfId="0" applyNumberFormat="1" applyBorder="1" applyAlignment="1" applyProtection="1">
      <alignment/>
      <protection locked="0"/>
    </xf>
    <xf numFmtId="1" fontId="0" fillId="0" borderId="42" xfId="0" applyNumberFormat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1" fontId="0" fillId="0" borderId="42" xfId="0" applyNumberFormat="1" applyFill="1" applyBorder="1" applyAlignment="1" applyProtection="1">
      <alignment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1" fontId="0" fillId="0" borderId="60" xfId="0" applyNumberFormat="1" applyFill="1" applyBorder="1" applyAlignment="1" applyProtection="1">
      <alignment/>
      <protection locked="0"/>
    </xf>
    <xf numFmtId="0" fontId="0" fillId="0" borderId="15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35" borderId="40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5" fillId="0" borderId="67" xfId="0" applyNumberFormat="1" applyFont="1" applyBorder="1" applyAlignment="1">
      <alignment horizontal="center"/>
    </xf>
    <xf numFmtId="2" fontId="5" fillId="0" borderId="63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0" fillId="0" borderId="67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5" fillId="0" borderId="72" xfId="0" applyFon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2" fontId="0" fillId="0" borderId="41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2" fontId="0" fillId="0" borderId="67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9"/>
  <sheetViews>
    <sheetView showGridLines="0" tabSelected="1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3.875" style="189" customWidth="1"/>
    <col min="2" max="2" width="18.25390625" style="189" customWidth="1"/>
    <col min="3" max="3" width="9.375" style="189" customWidth="1"/>
    <col min="4" max="4" width="7.75390625" style="189" customWidth="1"/>
    <col min="5" max="5" width="6.125" style="190" customWidth="1"/>
    <col min="6" max="6" width="6.00390625" style="189" customWidth="1"/>
    <col min="7" max="7" width="7.00390625" style="189" customWidth="1"/>
    <col min="8" max="8" width="8.25390625" style="189" customWidth="1"/>
    <col min="9" max="9" width="9.75390625" style="189" customWidth="1"/>
    <col min="10" max="10" width="9.25390625" style="189" customWidth="1"/>
    <col min="11" max="11" width="10.00390625" style="189" customWidth="1"/>
    <col min="12" max="12" width="10.25390625" style="189" customWidth="1"/>
    <col min="13" max="13" width="6.875" style="189" customWidth="1"/>
    <col min="14" max="14" width="8.625" style="189" customWidth="1"/>
    <col min="15" max="15" width="11.25390625" style="189" customWidth="1"/>
    <col min="16" max="16" width="7.375" style="189" customWidth="1"/>
    <col min="17" max="17" width="10.75390625" style="189" customWidth="1"/>
    <col min="18" max="18" width="11.875" style="189" customWidth="1"/>
    <col min="19" max="19" width="9.00390625" style="189" customWidth="1"/>
    <col min="20" max="20" width="8.75390625" style="189" customWidth="1"/>
    <col min="21" max="21" width="9.625" style="190" customWidth="1"/>
    <col min="22" max="16384" width="9.625" style="189" customWidth="1"/>
  </cols>
  <sheetData>
    <row r="1" spans="1:21" s="294" customFormat="1" ht="18">
      <c r="A1" s="292"/>
      <c r="B1" s="292"/>
      <c r="C1" s="292"/>
      <c r="D1" s="292"/>
      <c r="E1" s="293"/>
      <c r="F1" s="292"/>
      <c r="G1" s="292"/>
      <c r="H1" s="292"/>
      <c r="I1" s="503" t="s">
        <v>202</v>
      </c>
      <c r="J1" s="503"/>
      <c r="K1" s="503"/>
      <c r="L1" s="503"/>
      <c r="M1" s="503"/>
      <c r="N1" s="503"/>
      <c r="O1" s="504"/>
      <c r="P1" s="504"/>
      <c r="Q1" s="292"/>
      <c r="R1" s="292"/>
      <c r="S1" s="292"/>
      <c r="U1" s="295"/>
    </row>
    <row r="2" spans="1:19" ht="12.75">
      <c r="A2" s="187"/>
      <c r="B2" s="187"/>
      <c r="C2" s="187"/>
      <c r="D2" s="187"/>
      <c r="E2" s="188"/>
      <c r="F2" s="187"/>
      <c r="G2" s="187"/>
      <c r="H2" s="187"/>
      <c r="I2" s="505" t="s">
        <v>81</v>
      </c>
      <c r="J2" s="506"/>
      <c r="K2" s="506"/>
      <c r="L2" s="506"/>
      <c r="M2" s="506"/>
      <c r="N2" s="506"/>
      <c r="O2" s="506"/>
      <c r="P2" s="506"/>
      <c r="Q2" s="506"/>
      <c r="R2" s="506"/>
      <c r="S2" s="187"/>
    </row>
    <row r="3" spans="2:4" s="187" customFormat="1" ht="15" customHeight="1" thickBot="1">
      <c r="B3" s="4" t="s">
        <v>82</v>
      </c>
      <c r="D3" s="188"/>
    </row>
    <row r="4" spans="1:20" s="186" customFormat="1" ht="12" customHeight="1">
      <c r="A4" s="493"/>
      <c r="B4" s="507" t="s">
        <v>177</v>
      </c>
      <c r="C4" s="513" t="s">
        <v>1</v>
      </c>
      <c r="D4" s="514"/>
      <c r="E4" s="511" t="s">
        <v>2</v>
      </c>
      <c r="F4" s="512"/>
      <c r="G4" s="119"/>
      <c r="H4" s="512" t="s">
        <v>102</v>
      </c>
      <c r="I4" s="517"/>
      <c r="J4" s="493" t="s">
        <v>164</v>
      </c>
      <c r="K4" s="495" t="s">
        <v>3</v>
      </c>
      <c r="L4" s="496"/>
      <c r="M4" s="496"/>
      <c r="N4" s="497"/>
      <c r="O4" s="493" t="s">
        <v>103</v>
      </c>
      <c r="P4" s="493" t="s">
        <v>119</v>
      </c>
      <c r="Q4" s="501" t="s">
        <v>104</v>
      </c>
      <c r="R4" s="493" t="s">
        <v>105</v>
      </c>
      <c r="S4" s="498" t="s">
        <v>106</v>
      </c>
      <c r="T4" s="493" t="s">
        <v>163</v>
      </c>
    </row>
    <row r="5" spans="1:20" s="186" customFormat="1" ht="23.25" customHeight="1" thickBot="1">
      <c r="A5" s="500"/>
      <c r="B5" s="508"/>
      <c r="C5" s="5" t="s">
        <v>107</v>
      </c>
      <c r="D5" s="125" t="s">
        <v>108</v>
      </c>
      <c r="E5" s="5" t="s">
        <v>109</v>
      </c>
      <c r="F5" s="126" t="s">
        <v>110</v>
      </c>
      <c r="G5" s="7" t="s">
        <v>118</v>
      </c>
      <c r="H5" s="6" t="s">
        <v>111</v>
      </c>
      <c r="I5" s="7" t="s">
        <v>108</v>
      </c>
      <c r="J5" s="494"/>
      <c r="K5" s="64" t="s">
        <v>4</v>
      </c>
      <c r="L5" s="65" t="s">
        <v>5</v>
      </c>
      <c r="M5" s="65" t="s">
        <v>171</v>
      </c>
      <c r="N5" s="66" t="s">
        <v>113</v>
      </c>
      <c r="O5" s="500"/>
      <c r="P5" s="494"/>
      <c r="Q5" s="502"/>
      <c r="R5" s="494"/>
      <c r="S5" s="499"/>
      <c r="T5" s="494"/>
    </row>
    <row r="6" spans="1:21" ht="12.75">
      <c r="A6" s="191" t="s">
        <v>7</v>
      </c>
      <c r="B6" s="431"/>
      <c r="C6" s="324"/>
      <c r="D6" s="325"/>
      <c r="E6" s="326"/>
      <c r="F6" s="327"/>
      <c r="G6" s="224">
        <f>IF(F6&gt;0,D6/C6*(F6+P6/12),0)</f>
        <v>0</v>
      </c>
      <c r="H6" s="328"/>
      <c r="I6" s="194">
        <f aca="true" t="shared" si="0" ref="I6:I15">ROUND(IF(E6=0,,H6*S6),0)</f>
        <v>0</v>
      </c>
      <c r="J6" s="195">
        <f>ROUND(IF((D6-C6)&lt;0,,(I6+K6+L6+M6+N6)/40*(D6-C6)*2),0)</f>
        <v>0</v>
      </c>
      <c r="K6" s="326"/>
      <c r="L6" s="331"/>
      <c r="M6" s="331"/>
      <c r="N6" s="296"/>
      <c r="O6" s="127">
        <f>SUM(I6:N6)</f>
        <v>0</v>
      </c>
      <c r="P6" s="333"/>
      <c r="Q6" s="334"/>
      <c r="R6" s="128">
        <f>SUM(O6*12+Q6)</f>
        <v>0</v>
      </c>
      <c r="S6" s="198">
        <f aca="true" t="shared" si="1" ref="S6:S30">ROUND(IF(C6=0,0,IF((D6/C6)&gt;1,1,D6/C6)),2)</f>
        <v>0</v>
      </c>
      <c r="T6" s="459">
        <f>IF(C6=0,0,D6/C6)</f>
        <v>0</v>
      </c>
      <c r="U6" s="189"/>
    </row>
    <row r="7" spans="1:21" ht="12.75">
      <c r="A7" s="200" t="s">
        <v>8</v>
      </c>
      <c r="B7" s="336"/>
      <c r="C7" s="342"/>
      <c r="D7" s="343"/>
      <c r="E7" s="338"/>
      <c r="F7" s="344"/>
      <c r="G7" s="424">
        <f aca="true" t="shared" si="2" ref="G7:G30">IF(F7&gt;0,D7/C7*(F7+P7/12),0)</f>
        <v>0</v>
      </c>
      <c r="H7" s="338"/>
      <c r="I7" s="194">
        <f t="shared" si="0"/>
        <v>0</v>
      </c>
      <c r="J7" s="195">
        <f aca="true" t="shared" si="3" ref="J7:J30">ROUND(IF((D7-C7)&lt;0,,(I7+K7+L7+M7+N7)/40*(D7-C7)*2),0)</f>
        <v>0</v>
      </c>
      <c r="K7" s="338"/>
      <c r="L7" s="339"/>
      <c r="M7" s="339"/>
      <c r="N7" s="297"/>
      <c r="O7" s="195">
        <f aca="true" t="shared" si="4" ref="O7:O15">SUM(I7:N7)</f>
        <v>0</v>
      </c>
      <c r="P7" s="340"/>
      <c r="Q7" s="341"/>
      <c r="R7" s="128">
        <f aca="true" t="shared" si="5" ref="R7:R30">SUM(O7*12+Q7)</f>
        <v>0</v>
      </c>
      <c r="S7" s="198">
        <f t="shared" si="1"/>
        <v>0</v>
      </c>
      <c r="T7" s="459">
        <f aca="true" t="shared" si="6" ref="T7:T30">IF(C7=0,0,D7/C7)</f>
        <v>0</v>
      </c>
      <c r="U7" s="189"/>
    </row>
    <row r="8" spans="1:21" ht="12.75">
      <c r="A8" s="200" t="s">
        <v>9</v>
      </c>
      <c r="B8" s="336"/>
      <c r="C8" s="342"/>
      <c r="D8" s="343"/>
      <c r="E8" s="338"/>
      <c r="F8" s="344"/>
      <c r="G8" s="424">
        <f t="shared" si="2"/>
        <v>0</v>
      </c>
      <c r="H8" s="338"/>
      <c r="I8" s="194">
        <f t="shared" si="0"/>
        <v>0</v>
      </c>
      <c r="J8" s="195">
        <f t="shared" si="3"/>
        <v>0</v>
      </c>
      <c r="K8" s="338"/>
      <c r="L8" s="339"/>
      <c r="M8" s="339"/>
      <c r="N8" s="297"/>
      <c r="O8" s="195">
        <f t="shared" si="4"/>
        <v>0</v>
      </c>
      <c r="P8" s="340"/>
      <c r="Q8" s="341"/>
      <c r="R8" s="128">
        <f t="shared" si="5"/>
        <v>0</v>
      </c>
      <c r="S8" s="198">
        <f t="shared" si="1"/>
        <v>0</v>
      </c>
      <c r="T8" s="459">
        <f t="shared" si="6"/>
        <v>0</v>
      </c>
      <c r="U8" s="189"/>
    </row>
    <row r="9" spans="1:21" ht="12.75">
      <c r="A9" s="200" t="s">
        <v>10</v>
      </c>
      <c r="B9" s="336"/>
      <c r="C9" s="324"/>
      <c r="D9" s="325"/>
      <c r="E9" s="328"/>
      <c r="F9" s="337"/>
      <c r="G9" s="424">
        <f t="shared" si="2"/>
        <v>0</v>
      </c>
      <c r="H9" s="338"/>
      <c r="I9" s="194">
        <f t="shared" si="0"/>
        <v>0</v>
      </c>
      <c r="J9" s="195">
        <f t="shared" si="3"/>
        <v>0</v>
      </c>
      <c r="K9" s="338"/>
      <c r="L9" s="339"/>
      <c r="M9" s="339"/>
      <c r="N9" s="297"/>
      <c r="O9" s="195">
        <f t="shared" si="4"/>
        <v>0</v>
      </c>
      <c r="P9" s="340"/>
      <c r="Q9" s="341"/>
      <c r="R9" s="128">
        <f t="shared" si="5"/>
        <v>0</v>
      </c>
      <c r="S9" s="198">
        <f t="shared" si="1"/>
        <v>0</v>
      </c>
      <c r="T9" s="459">
        <f t="shared" si="6"/>
        <v>0</v>
      </c>
      <c r="U9" s="189"/>
    </row>
    <row r="10" spans="1:21" ht="12.75">
      <c r="A10" s="200" t="s">
        <v>11</v>
      </c>
      <c r="B10" s="336"/>
      <c r="C10" s="324"/>
      <c r="D10" s="325"/>
      <c r="E10" s="328"/>
      <c r="F10" s="337"/>
      <c r="G10" s="424">
        <f t="shared" si="2"/>
        <v>0</v>
      </c>
      <c r="H10" s="338"/>
      <c r="I10" s="194">
        <f t="shared" si="0"/>
        <v>0</v>
      </c>
      <c r="J10" s="195">
        <f t="shared" si="3"/>
        <v>0</v>
      </c>
      <c r="K10" s="338"/>
      <c r="L10" s="339"/>
      <c r="M10" s="339"/>
      <c r="N10" s="297"/>
      <c r="O10" s="195">
        <f t="shared" si="4"/>
        <v>0</v>
      </c>
      <c r="P10" s="340"/>
      <c r="Q10" s="341"/>
      <c r="R10" s="128">
        <f t="shared" si="5"/>
        <v>0</v>
      </c>
      <c r="S10" s="198">
        <f t="shared" si="1"/>
        <v>0</v>
      </c>
      <c r="T10" s="459">
        <f t="shared" si="6"/>
        <v>0</v>
      </c>
      <c r="U10" s="189"/>
    </row>
    <row r="11" spans="1:21" ht="12.75">
      <c r="A11" s="200" t="s">
        <v>12</v>
      </c>
      <c r="B11" s="336"/>
      <c r="C11" s="324"/>
      <c r="D11" s="325"/>
      <c r="E11" s="328"/>
      <c r="F11" s="337"/>
      <c r="G11" s="424">
        <f t="shared" si="2"/>
        <v>0</v>
      </c>
      <c r="H11" s="338"/>
      <c r="I11" s="194">
        <f t="shared" si="0"/>
        <v>0</v>
      </c>
      <c r="J11" s="195">
        <f t="shared" si="3"/>
        <v>0</v>
      </c>
      <c r="K11" s="338"/>
      <c r="L11" s="339"/>
      <c r="M11" s="339"/>
      <c r="N11" s="297"/>
      <c r="O11" s="195">
        <f t="shared" si="4"/>
        <v>0</v>
      </c>
      <c r="P11" s="340"/>
      <c r="Q11" s="341"/>
      <c r="R11" s="128">
        <f t="shared" si="5"/>
        <v>0</v>
      </c>
      <c r="S11" s="198">
        <f t="shared" si="1"/>
        <v>0</v>
      </c>
      <c r="T11" s="459">
        <f t="shared" si="6"/>
        <v>0</v>
      </c>
      <c r="U11" s="189"/>
    </row>
    <row r="12" spans="1:21" ht="12.75">
      <c r="A12" s="200" t="s">
        <v>13</v>
      </c>
      <c r="B12" s="336"/>
      <c r="C12" s="324"/>
      <c r="D12" s="325"/>
      <c r="E12" s="328"/>
      <c r="F12" s="337"/>
      <c r="G12" s="424">
        <f t="shared" si="2"/>
        <v>0</v>
      </c>
      <c r="H12" s="338"/>
      <c r="I12" s="194">
        <f t="shared" si="0"/>
        <v>0</v>
      </c>
      <c r="J12" s="195">
        <f t="shared" si="3"/>
        <v>0</v>
      </c>
      <c r="K12" s="338"/>
      <c r="L12" s="339"/>
      <c r="M12" s="339"/>
      <c r="N12" s="297"/>
      <c r="O12" s="195">
        <f t="shared" si="4"/>
        <v>0</v>
      </c>
      <c r="P12" s="340"/>
      <c r="Q12" s="341"/>
      <c r="R12" s="128">
        <f t="shared" si="5"/>
        <v>0</v>
      </c>
      <c r="S12" s="198">
        <f t="shared" si="1"/>
        <v>0</v>
      </c>
      <c r="T12" s="459">
        <f t="shared" si="6"/>
        <v>0</v>
      </c>
      <c r="U12" s="189"/>
    </row>
    <row r="13" spans="1:21" ht="12.75">
      <c r="A13" s="200" t="s">
        <v>14</v>
      </c>
      <c r="B13" s="336"/>
      <c r="C13" s="324"/>
      <c r="D13" s="325"/>
      <c r="E13" s="328"/>
      <c r="F13" s="337"/>
      <c r="G13" s="424">
        <f t="shared" si="2"/>
        <v>0</v>
      </c>
      <c r="H13" s="338"/>
      <c r="I13" s="194">
        <f t="shared" si="0"/>
        <v>0</v>
      </c>
      <c r="J13" s="195">
        <f t="shared" si="3"/>
        <v>0</v>
      </c>
      <c r="K13" s="338"/>
      <c r="L13" s="339"/>
      <c r="M13" s="339"/>
      <c r="N13" s="297"/>
      <c r="O13" s="195">
        <f t="shared" si="4"/>
        <v>0</v>
      </c>
      <c r="P13" s="340"/>
      <c r="Q13" s="341"/>
      <c r="R13" s="128">
        <f t="shared" si="5"/>
        <v>0</v>
      </c>
      <c r="S13" s="198">
        <f t="shared" si="1"/>
        <v>0</v>
      </c>
      <c r="T13" s="459">
        <f t="shared" si="6"/>
        <v>0</v>
      </c>
      <c r="U13" s="189"/>
    </row>
    <row r="14" spans="1:21" ht="12.75">
      <c r="A14" s="200" t="s">
        <v>15</v>
      </c>
      <c r="B14" s="336"/>
      <c r="C14" s="324"/>
      <c r="D14" s="325"/>
      <c r="E14" s="328"/>
      <c r="F14" s="337"/>
      <c r="G14" s="424">
        <f t="shared" si="2"/>
        <v>0</v>
      </c>
      <c r="H14" s="338"/>
      <c r="I14" s="194">
        <f t="shared" si="0"/>
        <v>0</v>
      </c>
      <c r="J14" s="195">
        <f t="shared" si="3"/>
        <v>0</v>
      </c>
      <c r="K14" s="338"/>
      <c r="L14" s="339"/>
      <c r="M14" s="339"/>
      <c r="N14" s="297"/>
      <c r="O14" s="195">
        <f t="shared" si="4"/>
        <v>0</v>
      </c>
      <c r="P14" s="340"/>
      <c r="Q14" s="341"/>
      <c r="R14" s="128">
        <f t="shared" si="5"/>
        <v>0</v>
      </c>
      <c r="S14" s="198">
        <f t="shared" si="1"/>
        <v>0</v>
      </c>
      <c r="T14" s="459">
        <f t="shared" si="6"/>
        <v>0</v>
      </c>
      <c r="U14" s="189"/>
    </row>
    <row r="15" spans="1:21" ht="12" customHeight="1">
      <c r="A15" s="200" t="s">
        <v>16</v>
      </c>
      <c r="B15" s="336"/>
      <c r="C15" s="324"/>
      <c r="D15" s="325"/>
      <c r="E15" s="328"/>
      <c r="F15" s="337"/>
      <c r="G15" s="424">
        <f t="shared" si="2"/>
        <v>0</v>
      </c>
      <c r="H15" s="338"/>
      <c r="I15" s="194">
        <f t="shared" si="0"/>
        <v>0</v>
      </c>
      <c r="J15" s="195">
        <f t="shared" si="3"/>
        <v>0</v>
      </c>
      <c r="K15" s="338"/>
      <c r="L15" s="339"/>
      <c r="M15" s="339"/>
      <c r="N15" s="297"/>
      <c r="O15" s="195">
        <f t="shared" si="4"/>
        <v>0</v>
      </c>
      <c r="P15" s="340"/>
      <c r="Q15" s="341"/>
      <c r="R15" s="128">
        <f t="shared" si="5"/>
        <v>0</v>
      </c>
      <c r="S15" s="198">
        <f t="shared" si="1"/>
        <v>0</v>
      </c>
      <c r="T15" s="459">
        <f t="shared" si="6"/>
        <v>0</v>
      </c>
      <c r="U15" s="189"/>
    </row>
    <row r="16" spans="1:21" ht="12" customHeight="1">
      <c r="A16" s="200" t="s">
        <v>17</v>
      </c>
      <c r="B16" s="201"/>
      <c r="C16" s="205"/>
      <c r="D16" s="206"/>
      <c r="E16" s="50"/>
      <c r="F16" s="299"/>
      <c r="G16" s="424">
        <f t="shared" si="2"/>
        <v>0</v>
      </c>
      <c r="H16" s="207"/>
      <c r="I16" s="194">
        <f aca="true" t="shared" si="7" ref="I16:I30">ROUND(IF(D16=0,,H16*S16),0)</f>
        <v>0</v>
      </c>
      <c r="J16" s="195">
        <f t="shared" si="3"/>
        <v>0</v>
      </c>
      <c r="K16" s="50"/>
      <c r="L16" s="202"/>
      <c r="M16" s="202"/>
      <c r="N16" s="299"/>
      <c r="O16" s="195">
        <f aca="true" t="shared" si="8" ref="O16:O30">SUM(I16:N16)</f>
        <v>0</v>
      </c>
      <c r="P16" s="203"/>
      <c r="Q16" s="204"/>
      <c r="R16" s="128">
        <f t="shared" si="5"/>
        <v>0</v>
      </c>
      <c r="S16" s="198">
        <f t="shared" si="1"/>
        <v>0</v>
      </c>
      <c r="T16" s="459">
        <f t="shared" si="6"/>
        <v>0</v>
      </c>
      <c r="U16" s="189"/>
    </row>
    <row r="17" spans="1:21" ht="12" customHeight="1">
      <c r="A17" s="200" t="s">
        <v>18</v>
      </c>
      <c r="B17" s="201"/>
      <c r="C17" s="205"/>
      <c r="D17" s="206"/>
      <c r="E17" s="50"/>
      <c r="F17" s="299"/>
      <c r="G17" s="424">
        <f t="shared" si="2"/>
        <v>0</v>
      </c>
      <c r="H17" s="207"/>
      <c r="I17" s="194">
        <f t="shared" si="7"/>
        <v>0</v>
      </c>
      <c r="J17" s="195">
        <f t="shared" si="3"/>
        <v>0</v>
      </c>
      <c r="K17" s="50"/>
      <c r="L17" s="202"/>
      <c r="M17" s="202"/>
      <c r="N17" s="299"/>
      <c r="O17" s="195">
        <f t="shared" si="8"/>
        <v>0</v>
      </c>
      <c r="P17" s="203"/>
      <c r="Q17" s="204"/>
      <c r="R17" s="128">
        <f t="shared" si="5"/>
        <v>0</v>
      </c>
      <c r="S17" s="198">
        <f t="shared" si="1"/>
        <v>0</v>
      </c>
      <c r="T17" s="459">
        <f t="shared" si="6"/>
        <v>0</v>
      </c>
      <c r="U17" s="189"/>
    </row>
    <row r="18" spans="1:21" ht="12" customHeight="1">
      <c r="A18" s="200" t="s">
        <v>19</v>
      </c>
      <c r="B18" s="201"/>
      <c r="C18" s="205"/>
      <c r="D18" s="206"/>
      <c r="E18" s="50"/>
      <c r="F18" s="299"/>
      <c r="G18" s="424">
        <f t="shared" si="2"/>
        <v>0</v>
      </c>
      <c r="H18" s="207"/>
      <c r="I18" s="194">
        <f t="shared" si="7"/>
        <v>0</v>
      </c>
      <c r="J18" s="195">
        <f t="shared" si="3"/>
        <v>0</v>
      </c>
      <c r="K18" s="50"/>
      <c r="L18" s="202"/>
      <c r="M18" s="202"/>
      <c r="N18" s="299"/>
      <c r="O18" s="195">
        <f t="shared" si="8"/>
        <v>0</v>
      </c>
      <c r="P18" s="203"/>
      <c r="Q18" s="204"/>
      <c r="R18" s="128">
        <f t="shared" si="5"/>
        <v>0</v>
      </c>
      <c r="S18" s="198">
        <f t="shared" si="1"/>
        <v>0</v>
      </c>
      <c r="T18" s="459">
        <f t="shared" si="6"/>
        <v>0</v>
      </c>
      <c r="U18" s="189"/>
    </row>
    <row r="19" spans="1:21" ht="12" customHeight="1">
      <c r="A19" s="200" t="s">
        <v>20</v>
      </c>
      <c r="B19" s="201"/>
      <c r="C19" s="205"/>
      <c r="D19" s="206"/>
      <c r="E19" s="50"/>
      <c r="F19" s="299"/>
      <c r="G19" s="424">
        <f t="shared" si="2"/>
        <v>0</v>
      </c>
      <c r="H19" s="207"/>
      <c r="I19" s="194">
        <f t="shared" si="7"/>
        <v>0</v>
      </c>
      <c r="J19" s="195">
        <f t="shared" si="3"/>
        <v>0</v>
      </c>
      <c r="K19" s="50"/>
      <c r="L19" s="202"/>
      <c r="M19" s="202"/>
      <c r="N19" s="299"/>
      <c r="O19" s="195">
        <f t="shared" si="8"/>
        <v>0</v>
      </c>
      <c r="P19" s="203"/>
      <c r="Q19" s="204"/>
      <c r="R19" s="128">
        <f t="shared" si="5"/>
        <v>0</v>
      </c>
      <c r="S19" s="198">
        <f t="shared" si="1"/>
        <v>0</v>
      </c>
      <c r="T19" s="459">
        <f t="shared" si="6"/>
        <v>0</v>
      </c>
      <c r="U19" s="189"/>
    </row>
    <row r="20" spans="1:21" ht="12" customHeight="1">
      <c r="A20" s="200" t="s">
        <v>21</v>
      </c>
      <c r="B20" s="201"/>
      <c r="C20" s="205"/>
      <c r="D20" s="206"/>
      <c r="E20" s="50"/>
      <c r="F20" s="299"/>
      <c r="G20" s="424">
        <f t="shared" si="2"/>
        <v>0</v>
      </c>
      <c r="H20" s="207"/>
      <c r="I20" s="194">
        <f t="shared" si="7"/>
        <v>0</v>
      </c>
      <c r="J20" s="195">
        <f t="shared" si="3"/>
        <v>0</v>
      </c>
      <c r="K20" s="50"/>
      <c r="L20" s="202"/>
      <c r="M20" s="202"/>
      <c r="N20" s="299"/>
      <c r="O20" s="195">
        <f t="shared" si="8"/>
        <v>0</v>
      </c>
      <c r="P20" s="203"/>
      <c r="Q20" s="204"/>
      <c r="R20" s="128">
        <f t="shared" si="5"/>
        <v>0</v>
      </c>
      <c r="S20" s="198">
        <f t="shared" si="1"/>
        <v>0</v>
      </c>
      <c r="T20" s="459">
        <f t="shared" si="6"/>
        <v>0</v>
      </c>
      <c r="U20" s="189"/>
    </row>
    <row r="21" spans="1:21" ht="12" customHeight="1">
      <c r="A21" s="200" t="s">
        <v>22</v>
      </c>
      <c r="B21" s="201"/>
      <c r="C21" s="205"/>
      <c r="D21" s="206"/>
      <c r="E21" s="50"/>
      <c r="F21" s="299"/>
      <c r="G21" s="424">
        <f t="shared" si="2"/>
        <v>0</v>
      </c>
      <c r="H21" s="207"/>
      <c r="I21" s="194">
        <f t="shared" si="7"/>
        <v>0</v>
      </c>
      <c r="J21" s="195">
        <f t="shared" si="3"/>
        <v>0</v>
      </c>
      <c r="K21" s="50"/>
      <c r="L21" s="202"/>
      <c r="M21" s="202"/>
      <c r="N21" s="299"/>
      <c r="O21" s="195">
        <f t="shared" si="8"/>
        <v>0</v>
      </c>
      <c r="P21" s="203"/>
      <c r="Q21" s="204"/>
      <c r="R21" s="128">
        <f t="shared" si="5"/>
        <v>0</v>
      </c>
      <c r="S21" s="198">
        <f t="shared" si="1"/>
        <v>0</v>
      </c>
      <c r="T21" s="459">
        <f t="shared" si="6"/>
        <v>0</v>
      </c>
      <c r="U21" s="189"/>
    </row>
    <row r="22" spans="1:21" ht="12" customHeight="1">
      <c r="A22" s="200" t="s">
        <v>23</v>
      </c>
      <c r="B22" s="201"/>
      <c r="C22" s="205"/>
      <c r="D22" s="206"/>
      <c r="E22" s="50"/>
      <c r="F22" s="299"/>
      <c r="G22" s="424">
        <f t="shared" si="2"/>
        <v>0</v>
      </c>
      <c r="H22" s="207"/>
      <c r="I22" s="194">
        <f t="shared" si="7"/>
        <v>0</v>
      </c>
      <c r="J22" s="195">
        <f t="shared" si="3"/>
        <v>0</v>
      </c>
      <c r="K22" s="50"/>
      <c r="L22" s="202"/>
      <c r="M22" s="202"/>
      <c r="N22" s="299"/>
      <c r="O22" s="195">
        <f t="shared" si="8"/>
        <v>0</v>
      </c>
      <c r="P22" s="203"/>
      <c r="Q22" s="204"/>
      <c r="R22" s="128">
        <f t="shared" si="5"/>
        <v>0</v>
      </c>
      <c r="S22" s="198">
        <f t="shared" si="1"/>
        <v>0</v>
      </c>
      <c r="T22" s="459">
        <f t="shared" si="6"/>
        <v>0</v>
      </c>
      <c r="U22" s="189"/>
    </row>
    <row r="23" spans="1:21" ht="12" customHeight="1">
      <c r="A23" s="200" t="s">
        <v>24</v>
      </c>
      <c r="B23" s="201"/>
      <c r="C23" s="205"/>
      <c r="D23" s="206"/>
      <c r="E23" s="50"/>
      <c r="F23" s="299"/>
      <c r="G23" s="424">
        <f t="shared" si="2"/>
        <v>0</v>
      </c>
      <c r="H23" s="207"/>
      <c r="I23" s="194">
        <f t="shared" si="7"/>
        <v>0</v>
      </c>
      <c r="J23" s="195">
        <f t="shared" si="3"/>
        <v>0</v>
      </c>
      <c r="K23" s="50"/>
      <c r="L23" s="202"/>
      <c r="M23" s="202"/>
      <c r="N23" s="299"/>
      <c r="O23" s="195">
        <f t="shared" si="8"/>
        <v>0</v>
      </c>
      <c r="P23" s="203"/>
      <c r="Q23" s="204"/>
      <c r="R23" s="128">
        <f t="shared" si="5"/>
        <v>0</v>
      </c>
      <c r="S23" s="198">
        <f t="shared" si="1"/>
        <v>0</v>
      </c>
      <c r="T23" s="459">
        <f t="shared" si="6"/>
        <v>0</v>
      </c>
      <c r="U23" s="189"/>
    </row>
    <row r="24" spans="1:21" ht="12" customHeight="1">
      <c r="A24" s="200" t="s">
        <v>25</v>
      </c>
      <c r="B24" s="201"/>
      <c r="C24" s="205"/>
      <c r="D24" s="206"/>
      <c r="E24" s="50"/>
      <c r="F24" s="299"/>
      <c r="G24" s="424">
        <f t="shared" si="2"/>
        <v>0</v>
      </c>
      <c r="H24" s="207"/>
      <c r="I24" s="194">
        <f t="shared" si="7"/>
        <v>0</v>
      </c>
      <c r="J24" s="195">
        <f t="shared" si="3"/>
        <v>0</v>
      </c>
      <c r="K24" s="50"/>
      <c r="L24" s="202"/>
      <c r="M24" s="202"/>
      <c r="N24" s="299"/>
      <c r="O24" s="195">
        <f t="shared" si="8"/>
        <v>0</v>
      </c>
      <c r="P24" s="203"/>
      <c r="Q24" s="204"/>
      <c r="R24" s="128">
        <f t="shared" si="5"/>
        <v>0</v>
      </c>
      <c r="S24" s="198">
        <f t="shared" si="1"/>
        <v>0</v>
      </c>
      <c r="T24" s="459">
        <f t="shared" si="6"/>
        <v>0</v>
      </c>
      <c r="U24" s="189"/>
    </row>
    <row r="25" spans="1:21" ht="12" customHeight="1">
      <c r="A25" s="200" t="s">
        <v>26</v>
      </c>
      <c r="B25" s="201"/>
      <c r="C25" s="205"/>
      <c r="D25" s="206"/>
      <c r="E25" s="50"/>
      <c r="F25" s="299"/>
      <c r="G25" s="424">
        <f t="shared" si="2"/>
        <v>0</v>
      </c>
      <c r="H25" s="207"/>
      <c r="I25" s="194">
        <f t="shared" si="7"/>
        <v>0</v>
      </c>
      <c r="J25" s="195">
        <f t="shared" si="3"/>
        <v>0</v>
      </c>
      <c r="K25" s="50"/>
      <c r="L25" s="202"/>
      <c r="M25" s="202"/>
      <c r="N25" s="299"/>
      <c r="O25" s="195">
        <f t="shared" si="8"/>
        <v>0</v>
      </c>
      <c r="P25" s="203"/>
      <c r="Q25" s="204"/>
      <c r="R25" s="128">
        <f t="shared" si="5"/>
        <v>0</v>
      </c>
      <c r="S25" s="198">
        <f t="shared" si="1"/>
        <v>0</v>
      </c>
      <c r="T25" s="459">
        <f t="shared" si="6"/>
        <v>0</v>
      </c>
      <c r="U25" s="189"/>
    </row>
    <row r="26" spans="1:21" ht="12" customHeight="1">
      <c r="A26" s="200" t="s">
        <v>27</v>
      </c>
      <c r="B26" s="201"/>
      <c r="C26" s="205"/>
      <c r="D26" s="206"/>
      <c r="E26" s="50"/>
      <c r="F26" s="299"/>
      <c r="G26" s="424">
        <f t="shared" si="2"/>
        <v>0</v>
      </c>
      <c r="H26" s="207"/>
      <c r="I26" s="194">
        <f t="shared" si="7"/>
        <v>0</v>
      </c>
      <c r="J26" s="195">
        <f t="shared" si="3"/>
        <v>0</v>
      </c>
      <c r="K26" s="50"/>
      <c r="L26" s="202"/>
      <c r="M26" s="202"/>
      <c r="N26" s="299"/>
      <c r="O26" s="195">
        <f t="shared" si="8"/>
        <v>0</v>
      </c>
      <c r="P26" s="203"/>
      <c r="Q26" s="204"/>
      <c r="R26" s="128">
        <f t="shared" si="5"/>
        <v>0</v>
      </c>
      <c r="S26" s="198">
        <f t="shared" si="1"/>
        <v>0</v>
      </c>
      <c r="T26" s="459">
        <f t="shared" si="6"/>
        <v>0</v>
      </c>
      <c r="U26" s="189"/>
    </row>
    <row r="27" spans="1:21" ht="12" customHeight="1">
      <c r="A27" s="200" t="s">
        <v>28</v>
      </c>
      <c r="B27" s="201"/>
      <c r="C27" s="205"/>
      <c r="D27" s="206"/>
      <c r="E27" s="50"/>
      <c r="F27" s="299"/>
      <c r="G27" s="424">
        <f t="shared" si="2"/>
        <v>0</v>
      </c>
      <c r="H27" s="207"/>
      <c r="I27" s="194">
        <f t="shared" si="7"/>
        <v>0</v>
      </c>
      <c r="J27" s="195">
        <f t="shared" si="3"/>
        <v>0</v>
      </c>
      <c r="K27" s="50"/>
      <c r="L27" s="202"/>
      <c r="M27" s="202"/>
      <c r="N27" s="299"/>
      <c r="O27" s="195">
        <f t="shared" si="8"/>
        <v>0</v>
      </c>
      <c r="P27" s="203"/>
      <c r="Q27" s="204"/>
      <c r="R27" s="128">
        <f t="shared" si="5"/>
        <v>0</v>
      </c>
      <c r="S27" s="198">
        <f t="shared" si="1"/>
        <v>0</v>
      </c>
      <c r="T27" s="459">
        <f t="shared" si="6"/>
        <v>0</v>
      </c>
      <c r="U27" s="189"/>
    </row>
    <row r="28" spans="1:21" ht="12" customHeight="1">
      <c r="A28" s="200" t="s">
        <v>29</v>
      </c>
      <c r="B28" s="201"/>
      <c r="C28" s="205"/>
      <c r="D28" s="206"/>
      <c r="E28" s="50"/>
      <c r="F28" s="299"/>
      <c r="G28" s="424">
        <f t="shared" si="2"/>
        <v>0</v>
      </c>
      <c r="H28" s="207"/>
      <c r="I28" s="194">
        <f t="shared" si="7"/>
        <v>0</v>
      </c>
      <c r="J28" s="195">
        <f t="shared" si="3"/>
        <v>0</v>
      </c>
      <c r="K28" s="50"/>
      <c r="L28" s="202"/>
      <c r="M28" s="202"/>
      <c r="N28" s="299"/>
      <c r="O28" s="195">
        <f t="shared" si="8"/>
        <v>0</v>
      </c>
      <c r="P28" s="203"/>
      <c r="Q28" s="204"/>
      <c r="R28" s="128">
        <f t="shared" si="5"/>
        <v>0</v>
      </c>
      <c r="S28" s="198">
        <f t="shared" si="1"/>
        <v>0</v>
      </c>
      <c r="T28" s="459">
        <f t="shared" si="6"/>
        <v>0</v>
      </c>
      <c r="U28" s="189"/>
    </row>
    <row r="29" spans="1:21" ht="12" customHeight="1">
      <c r="A29" s="200" t="s">
        <v>30</v>
      </c>
      <c r="B29" s="201"/>
      <c r="C29" s="205"/>
      <c r="D29" s="206"/>
      <c r="E29" s="50"/>
      <c r="F29" s="299"/>
      <c r="G29" s="424">
        <f t="shared" si="2"/>
        <v>0</v>
      </c>
      <c r="H29" s="207"/>
      <c r="I29" s="194">
        <f t="shared" si="7"/>
        <v>0</v>
      </c>
      <c r="J29" s="195">
        <f t="shared" si="3"/>
        <v>0</v>
      </c>
      <c r="K29" s="50"/>
      <c r="L29" s="202"/>
      <c r="M29" s="202"/>
      <c r="N29" s="299"/>
      <c r="O29" s="195">
        <f t="shared" si="8"/>
        <v>0</v>
      </c>
      <c r="P29" s="203"/>
      <c r="Q29" s="204"/>
      <c r="R29" s="128">
        <f t="shared" si="5"/>
        <v>0</v>
      </c>
      <c r="S29" s="198">
        <f t="shared" si="1"/>
        <v>0</v>
      </c>
      <c r="T29" s="459">
        <f t="shared" si="6"/>
        <v>0</v>
      </c>
      <c r="U29" s="189"/>
    </row>
    <row r="30" spans="1:21" ht="12" customHeight="1" thickBot="1">
      <c r="A30" s="200" t="s">
        <v>31</v>
      </c>
      <c r="B30" s="201"/>
      <c r="C30" s="205"/>
      <c r="D30" s="206"/>
      <c r="E30" s="208"/>
      <c r="F30" s="421"/>
      <c r="G30" s="424">
        <f t="shared" si="2"/>
        <v>0</v>
      </c>
      <c r="H30" s="207"/>
      <c r="I30" s="194">
        <f t="shared" si="7"/>
        <v>0</v>
      </c>
      <c r="J30" s="195">
        <f t="shared" si="3"/>
        <v>0</v>
      </c>
      <c r="K30" s="209"/>
      <c r="L30" s="210"/>
      <c r="M30" s="210"/>
      <c r="N30" s="300"/>
      <c r="O30" s="211">
        <f t="shared" si="8"/>
        <v>0</v>
      </c>
      <c r="P30" s="203"/>
      <c r="Q30" s="212"/>
      <c r="R30" s="128">
        <f t="shared" si="5"/>
        <v>0</v>
      </c>
      <c r="S30" s="198">
        <f t="shared" si="1"/>
        <v>0</v>
      </c>
      <c r="T30" s="460">
        <f t="shared" si="6"/>
        <v>0</v>
      </c>
      <c r="U30" s="189"/>
    </row>
    <row r="31" spans="1:21" ht="12.75">
      <c r="A31" s="509" t="s">
        <v>67</v>
      </c>
      <c r="B31" s="22" t="s">
        <v>68</v>
      </c>
      <c r="C31" s="213">
        <f>SUM(C6:C30)</f>
        <v>0</v>
      </c>
      <c r="D31" s="214">
        <f>SUM(D6:D30)</f>
        <v>0</v>
      </c>
      <c r="E31" s="215"/>
      <c r="F31" s="422"/>
      <c r="G31" s="224">
        <f aca="true" t="shared" si="9" ref="G31:T31">SUM(G6:G30)</f>
        <v>0</v>
      </c>
      <c r="H31" s="217">
        <f t="shared" si="9"/>
        <v>0</v>
      </c>
      <c r="I31" s="218">
        <f t="shared" si="9"/>
        <v>0</v>
      </c>
      <c r="J31" s="127">
        <f t="shared" si="9"/>
        <v>0</v>
      </c>
      <c r="K31" s="217">
        <f t="shared" si="9"/>
        <v>0</v>
      </c>
      <c r="L31" s="219">
        <f t="shared" si="9"/>
        <v>0</v>
      </c>
      <c r="M31" s="219">
        <f t="shared" si="9"/>
        <v>0</v>
      </c>
      <c r="N31" s="220">
        <f t="shared" si="9"/>
        <v>0</v>
      </c>
      <c r="O31" s="127">
        <f t="shared" si="9"/>
        <v>0</v>
      </c>
      <c r="P31" s="221"/>
      <c r="Q31" s="222">
        <f t="shared" si="9"/>
        <v>0</v>
      </c>
      <c r="R31" s="127">
        <f t="shared" si="9"/>
        <v>0</v>
      </c>
      <c r="S31" s="223">
        <f t="shared" si="9"/>
        <v>0</v>
      </c>
      <c r="T31" s="224">
        <f t="shared" si="9"/>
        <v>0</v>
      </c>
      <c r="U31" s="189"/>
    </row>
    <row r="32" spans="1:21" ht="13.5" thickBot="1">
      <c r="A32" s="510"/>
      <c r="B32" s="27" t="s">
        <v>69</v>
      </c>
      <c r="C32" s="225">
        <f>IF(C6&gt;0,AVERAGE(C6:C30),0)</f>
        <v>0</v>
      </c>
      <c r="D32" s="226">
        <f>IF(D6&gt;0,AVERAGE(D6:D30),0)</f>
        <v>0</v>
      </c>
      <c r="E32" s="227">
        <f>IF(E6&gt;0,AVERAGE(E6:E30),0)</f>
        <v>0</v>
      </c>
      <c r="F32" s="423">
        <f>IF(F6&gt;0,AVERAGE(F6:F30),0)</f>
        <v>0</v>
      </c>
      <c r="G32" s="258">
        <f>IF(T31&gt;0,IF(G31/T31&gt;12,12,G31/T31),0)</f>
        <v>0</v>
      </c>
      <c r="H32" s="230">
        <f>IF(H31&gt;0,AVERAGE(H6:H30),0)</f>
        <v>0</v>
      </c>
      <c r="I32" s="231">
        <f>IF(S31=0,0,I31/S31)</f>
        <v>0</v>
      </c>
      <c r="J32" s="232">
        <f>IF(S31=0,0,J31/S31)</f>
        <v>0</v>
      </c>
      <c r="K32" s="233">
        <f>IF(K31&gt;0,AVERAGE(K6:K30),0)</f>
        <v>0</v>
      </c>
      <c r="L32" s="234">
        <f>IF(L31&gt;0,AVERAGE(L6:L30),0)</f>
        <v>0</v>
      </c>
      <c r="M32" s="234">
        <f>IF(M31&gt;0,AVERAGE(M6:M30),0)</f>
        <v>0</v>
      </c>
      <c r="N32" s="232">
        <f>IF(N31&gt;0,AVERAGE(N6:N30),0)</f>
        <v>0</v>
      </c>
      <c r="O32" s="211">
        <f>IF(S31=0,0,O31/S31)</f>
        <v>0</v>
      </c>
      <c r="P32" s="235"/>
      <c r="Q32" s="236"/>
      <c r="R32" s="237"/>
      <c r="S32" s="238"/>
      <c r="T32" s="239"/>
      <c r="U32" s="189"/>
    </row>
    <row r="33" spans="3:21" ht="12.75">
      <c r="C33" s="240"/>
      <c r="D33" s="241"/>
      <c r="E33" s="240"/>
      <c r="F33" s="240"/>
      <c r="G33" s="240"/>
      <c r="H33" s="240"/>
      <c r="I33" s="240"/>
      <c r="J33" s="240"/>
      <c r="K33" s="240"/>
      <c r="L33" s="240"/>
      <c r="M33" s="240"/>
      <c r="N33" s="33"/>
      <c r="O33" s="34"/>
      <c r="P33" s="35"/>
      <c r="Q33" s="33" t="s">
        <v>70</v>
      </c>
      <c r="R33" s="36">
        <f>IF(S31=0,0,(R31-12*J31-Q31)/S31/12)</f>
        <v>0</v>
      </c>
      <c r="S33" s="240"/>
      <c r="U33" s="189"/>
    </row>
    <row r="34" spans="2:21" ht="12.75" customHeight="1" thickBot="1">
      <c r="B34" s="35" t="s">
        <v>159</v>
      </c>
      <c r="D34" s="190"/>
      <c r="E34" s="189"/>
      <c r="U34" s="189"/>
    </row>
    <row r="35" spans="1:20" s="186" customFormat="1" ht="12" customHeight="1">
      <c r="A35" s="493"/>
      <c r="B35" s="507" t="s">
        <v>177</v>
      </c>
      <c r="C35" s="513" t="s">
        <v>1</v>
      </c>
      <c r="D35" s="514"/>
      <c r="E35" s="511" t="s">
        <v>2</v>
      </c>
      <c r="F35" s="512"/>
      <c r="G35" s="119"/>
      <c r="H35" s="512" t="s">
        <v>102</v>
      </c>
      <c r="I35" s="517"/>
      <c r="J35" s="493" t="s">
        <v>164</v>
      </c>
      <c r="K35" s="495" t="s">
        <v>3</v>
      </c>
      <c r="L35" s="496"/>
      <c r="M35" s="496"/>
      <c r="N35" s="497"/>
      <c r="O35" s="493" t="s">
        <v>103</v>
      </c>
      <c r="P35" s="493" t="s">
        <v>119</v>
      </c>
      <c r="Q35" s="501" t="s">
        <v>104</v>
      </c>
      <c r="R35" s="493" t="s">
        <v>105</v>
      </c>
      <c r="S35" s="498" t="s">
        <v>106</v>
      </c>
      <c r="T35" s="493" t="s">
        <v>163</v>
      </c>
    </row>
    <row r="36" spans="1:20" s="186" customFormat="1" ht="23.25" customHeight="1" thickBot="1">
      <c r="A36" s="500"/>
      <c r="B36" s="508"/>
      <c r="C36" s="5" t="s">
        <v>107</v>
      </c>
      <c r="D36" s="125" t="s">
        <v>108</v>
      </c>
      <c r="E36" s="5" t="s">
        <v>109</v>
      </c>
      <c r="F36" s="126" t="s">
        <v>110</v>
      </c>
      <c r="G36" s="7" t="s">
        <v>118</v>
      </c>
      <c r="H36" s="6" t="s">
        <v>111</v>
      </c>
      <c r="I36" s="7" t="s">
        <v>108</v>
      </c>
      <c r="J36" s="500"/>
      <c r="K36" s="64" t="s">
        <v>4</v>
      </c>
      <c r="L36" s="65" t="s">
        <v>5</v>
      </c>
      <c r="M36" s="65" t="s">
        <v>171</v>
      </c>
      <c r="N36" s="66" t="s">
        <v>113</v>
      </c>
      <c r="O36" s="494"/>
      <c r="P36" s="494"/>
      <c r="Q36" s="502"/>
      <c r="R36" s="494"/>
      <c r="S36" s="499"/>
      <c r="T36" s="494"/>
    </row>
    <row r="37" spans="1:21" ht="12" customHeight="1">
      <c r="A37" s="191" t="s">
        <v>7</v>
      </c>
      <c r="B37" s="431"/>
      <c r="C37" s="324"/>
      <c r="D37" s="325"/>
      <c r="E37" s="326"/>
      <c r="F37" s="327"/>
      <c r="G37" s="307">
        <f>IF(F37&gt;0,D37/C37*(F37+P37/12),0)</f>
        <v>0</v>
      </c>
      <c r="H37" s="328"/>
      <c r="I37" s="433">
        <f aca="true" t="shared" si="10" ref="I37:I51">ROUND(IF(D37=0,,H37*S37),0)</f>
        <v>0</v>
      </c>
      <c r="J37" s="127">
        <f>ROUND(IF((D37-C37)&lt;0,,(I37+K37+L37+M37+N37)/40*(D37-C37)*2),0)</f>
        <v>0</v>
      </c>
      <c r="K37" s="413"/>
      <c r="L37" s="331"/>
      <c r="M37" s="331"/>
      <c r="N37" s="374"/>
      <c r="O37" s="128">
        <f aca="true" t="shared" si="11" ref="O37:O51">SUM(I37:N37)</f>
        <v>0</v>
      </c>
      <c r="P37" s="196"/>
      <c r="Q37" s="197"/>
      <c r="R37" s="128">
        <f aca="true" t="shared" si="12" ref="R37:R51">SUM(O37*12+Q37)</f>
        <v>0</v>
      </c>
      <c r="S37" s="198">
        <f aca="true" t="shared" si="13" ref="S37:S51">ROUND(IF(C37=0,0,IF((D37/C37)&gt;1,1,D37/C37)),2)</f>
        <v>0</v>
      </c>
      <c r="T37" s="199">
        <f aca="true" t="shared" si="14" ref="T37:T51">IF(C37=0,0,D37/C37)</f>
        <v>0</v>
      </c>
      <c r="U37" s="189"/>
    </row>
    <row r="38" spans="1:21" ht="12" customHeight="1">
      <c r="A38" s="200" t="s">
        <v>8</v>
      </c>
      <c r="B38" s="336"/>
      <c r="C38" s="342"/>
      <c r="D38" s="343"/>
      <c r="E38" s="338"/>
      <c r="F38" s="344"/>
      <c r="G38" s="307">
        <f aca="true" t="shared" si="15" ref="G38:G51">IF(F38&gt;0,D38/C38*(F38+P38/12),0)</f>
        <v>0</v>
      </c>
      <c r="H38" s="338"/>
      <c r="I38" s="194">
        <f t="shared" si="10"/>
        <v>0</v>
      </c>
      <c r="J38" s="195">
        <f aca="true" t="shared" si="16" ref="J38:J51">ROUND(IF((D38-C38)&lt;0,,(I38+K38+L38+M38+N38)/40*(D38-C38)*2),0)</f>
        <v>0</v>
      </c>
      <c r="K38" s="345"/>
      <c r="L38" s="339"/>
      <c r="M38" s="339"/>
      <c r="N38" s="375"/>
      <c r="O38" s="195">
        <f t="shared" si="11"/>
        <v>0</v>
      </c>
      <c r="P38" s="203"/>
      <c r="Q38" s="204"/>
      <c r="R38" s="128">
        <f t="shared" si="12"/>
        <v>0</v>
      </c>
      <c r="S38" s="244">
        <f t="shared" si="13"/>
        <v>0</v>
      </c>
      <c r="T38" s="199">
        <f t="shared" si="14"/>
        <v>0</v>
      </c>
      <c r="U38" s="189"/>
    </row>
    <row r="39" spans="1:21" ht="12" customHeight="1">
      <c r="A39" s="200" t="s">
        <v>9</v>
      </c>
      <c r="B39" s="336"/>
      <c r="C39" s="342"/>
      <c r="D39" s="343"/>
      <c r="E39" s="338"/>
      <c r="F39" s="344"/>
      <c r="G39" s="307">
        <f t="shared" si="15"/>
        <v>0</v>
      </c>
      <c r="H39" s="338"/>
      <c r="I39" s="194">
        <f t="shared" si="10"/>
        <v>0</v>
      </c>
      <c r="J39" s="195">
        <f t="shared" si="16"/>
        <v>0</v>
      </c>
      <c r="K39" s="345"/>
      <c r="L39" s="339"/>
      <c r="M39" s="339"/>
      <c r="N39" s="375"/>
      <c r="O39" s="195">
        <f t="shared" si="11"/>
        <v>0</v>
      </c>
      <c r="P39" s="203"/>
      <c r="Q39" s="204"/>
      <c r="R39" s="128">
        <f t="shared" si="12"/>
        <v>0</v>
      </c>
      <c r="S39" s="244">
        <f t="shared" si="13"/>
        <v>0</v>
      </c>
      <c r="T39" s="199">
        <f t="shared" si="14"/>
        <v>0</v>
      </c>
      <c r="U39" s="189"/>
    </row>
    <row r="40" spans="1:21" ht="12" customHeight="1">
      <c r="A40" s="200" t="s">
        <v>10</v>
      </c>
      <c r="B40" s="201"/>
      <c r="C40" s="205"/>
      <c r="D40" s="206"/>
      <c r="E40" s="50"/>
      <c r="F40" s="302"/>
      <c r="G40" s="307">
        <f t="shared" si="15"/>
        <v>0</v>
      </c>
      <c r="H40" s="50"/>
      <c r="I40" s="194">
        <f t="shared" si="10"/>
        <v>0</v>
      </c>
      <c r="J40" s="195">
        <f t="shared" si="16"/>
        <v>0</v>
      </c>
      <c r="K40" s="207"/>
      <c r="L40" s="202"/>
      <c r="M40" s="202"/>
      <c r="N40" s="302"/>
      <c r="O40" s="195">
        <f t="shared" si="11"/>
        <v>0</v>
      </c>
      <c r="P40" s="203"/>
      <c r="Q40" s="204"/>
      <c r="R40" s="128">
        <f t="shared" si="12"/>
        <v>0</v>
      </c>
      <c r="S40" s="244">
        <f t="shared" si="13"/>
        <v>0</v>
      </c>
      <c r="T40" s="199">
        <f t="shared" si="14"/>
        <v>0</v>
      </c>
      <c r="U40" s="189"/>
    </row>
    <row r="41" spans="1:21" ht="12" customHeight="1">
      <c r="A41" s="200" t="s">
        <v>11</v>
      </c>
      <c r="B41" s="201"/>
      <c r="C41" s="205"/>
      <c r="D41" s="206"/>
      <c r="E41" s="50"/>
      <c r="F41" s="302"/>
      <c r="G41" s="307">
        <f t="shared" si="15"/>
        <v>0</v>
      </c>
      <c r="H41" s="50"/>
      <c r="I41" s="194">
        <f t="shared" si="10"/>
        <v>0</v>
      </c>
      <c r="J41" s="195">
        <f t="shared" si="16"/>
        <v>0</v>
      </c>
      <c r="K41" s="207"/>
      <c r="L41" s="202"/>
      <c r="M41" s="202"/>
      <c r="N41" s="302"/>
      <c r="O41" s="195">
        <f t="shared" si="11"/>
        <v>0</v>
      </c>
      <c r="P41" s="203"/>
      <c r="Q41" s="204"/>
      <c r="R41" s="128">
        <f t="shared" si="12"/>
        <v>0</v>
      </c>
      <c r="S41" s="244">
        <f t="shared" si="13"/>
        <v>0</v>
      </c>
      <c r="T41" s="199">
        <f t="shared" si="14"/>
        <v>0</v>
      </c>
      <c r="U41" s="189"/>
    </row>
    <row r="42" spans="1:21" ht="12" customHeight="1">
      <c r="A42" s="200" t="s">
        <v>12</v>
      </c>
      <c r="B42" s="201"/>
      <c r="C42" s="205"/>
      <c r="D42" s="206"/>
      <c r="E42" s="50"/>
      <c r="F42" s="302"/>
      <c r="G42" s="307">
        <f t="shared" si="15"/>
        <v>0</v>
      </c>
      <c r="H42" s="50"/>
      <c r="I42" s="194">
        <f t="shared" si="10"/>
        <v>0</v>
      </c>
      <c r="J42" s="195">
        <f t="shared" si="16"/>
        <v>0</v>
      </c>
      <c r="K42" s="207"/>
      <c r="L42" s="202"/>
      <c r="M42" s="202"/>
      <c r="N42" s="302"/>
      <c r="O42" s="195">
        <f t="shared" si="11"/>
        <v>0</v>
      </c>
      <c r="P42" s="203"/>
      <c r="Q42" s="204"/>
      <c r="R42" s="128">
        <f t="shared" si="12"/>
        <v>0</v>
      </c>
      <c r="S42" s="244">
        <f t="shared" si="13"/>
        <v>0</v>
      </c>
      <c r="T42" s="199">
        <f t="shared" si="14"/>
        <v>0</v>
      </c>
      <c r="U42" s="189"/>
    </row>
    <row r="43" spans="1:21" ht="12" customHeight="1">
      <c r="A43" s="200" t="s">
        <v>13</v>
      </c>
      <c r="B43" s="201"/>
      <c r="C43" s="205"/>
      <c r="D43" s="206"/>
      <c r="E43" s="50"/>
      <c r="F43" s="302"/>
      <c r="G43" s="307">
        <f t="shared" si="15"/>
        <v>0</v>
      </c>
      <c r="H43" s="50"/>
      <c r="I43" s="194">
        <f t="shared" si="10"/>
        <v>0</v>
      </c>
      <c r="J43" s="195">
        <f t="shared" si="16"/>
        <v>0</v>
      </c>
      <c r="K43" s="207"/>
      <c r="L43" s="202"/>
      <c r="M43" s="202"/>
      <c r="N43" s="302"/>
      <c r="O43" s="195">
        <f t="shared" si="11"/>
        <v>0</v>
      </c>
      <c r="P43" s="203"/>
      <c r="Q43" s="204"/>
      <c r="R43" s="128">
        <f t="shared" si="12"/>
        <v>0</v>
      </c>
      <c r="S43" s="244">
        <f t="shared" si="13"/>
        <v>0</v>
      </c>
      <c r="T43" s="199">
        <f t="shared" si="14"/>
        <v>0</v>
      </c>
      <c r="U43" s="189"/>
    </row>
    <row r="44" spans="1:21" ht="12" customHeight="1">
      <c r="A44" s="200" t="s">
        <v>14</v>
      </c>
      <c r="B44" s="201"/>
      <c r="C44" s="205"/>
      <c r="D44" s="206"/>
      <c r="E44" s="50"/>
      <c r="F44" s="302"/>
      <c r="G44" s="307">
        <f t="shared" si="15"/>
        <v>0</v>
      </c>
      <c r="H44" s="50"/>
      <c r="I44" s="194">
        <f t="shared" si="10"/>
        <v>0</v>
      </c>
      <c r="J44" s="195">
        <f t="shared" si="16"/>
        <v>0</v>
      </c>
      <c r="K44" s="207"/>
      <c r="L44" s="202"/>
      <c r="M44" s="202"/>
      <c r="N44" s="302"/>
      <c r="O44" s="195">
        <f t="shared" si="11"/>
        <v>0</v>
      </c>
      <c r="P44" s="203"/>
      <c r="Q44" s="204"/>
      <c r="R44" s="128">
        <f t="shared" si="12"/>
        <v>0</v>
      </c>
      <c r="S44" s="244">
        <f t="shared" si="13"/>
        <v>0</v>
      </c>
      <c r="T44" s="199">
        <f t="shared" si="14"/>
        <v>0</v>
      </c>
      <c r="U44" s="189"/>
    </row>
    <row r="45" spans="1:21" ht="12" customHeight="1">
      <c r="A45" s="200" t="s">
        <v>15</v>
      </c>
      <c r="B45" s="201"/>
      <c r="C45" s="205"/>
      <c r="D45" s="206"/>
      <c r="E45" s="50"/>
      <c r="F45" s="302"/>
      <c r="G45" s="307">
        <f t="shared" si="15"/>
        <v>0</v>
      </c>
      <c r="H45" s="50"/>
      <c r="I45" s="194">
        <f t="shared" si="10"/>
        <v>0</v>
      </c>
      <c r="J45" s="195">
        <f t="shared" si="16"/>
        <v>0</v>
      </c>
      <c r="K45" s="207"/>
      <c r="L45" s="202"/>
      <c r="M45" s="202"/>
      <c r="N45" s="302"/>
      <c r="O45" s="195">
        <f t="shared" si="11"/>
        <v>0</v>
      </c>
      <c r="P45" s="203"/>
      <c r="Q45" s="204"/>
      <c r="R45" s="128">
        <f t="shared" si="12"/>
        <v>0</v>
      </c>
      <c r="S45" s="244">
        <f t="shared" si="13"/>
        <v>0</v>
      </c>
      <c r="T45" s="199">
        <f t="shared" si="14"/>
        <v>0</v>
      </c>
      <c r="U45" s="189"/>
    </row>
    <row r="46" spans="1:21" ht="12" customHeight="1">
      <c r="A46" s="200" t="s">
        <v>16</v>
      </c>
      <c r="B46" s="201"/>
      <c r="C46" s="205"/>
      <c r="D46" s="206"/>
      <c r="E46" s="50"/>
      <c r="F46" s="302"/>
      <c r="G46" s="307">
        <f t="shared" si="15"/>
        <v>0</v>
      </c>
      <c r="H46" s="50"/>
      <c r="I46" s="194">
        <f t="shared" si="10"/>
        <v>0</v>
      </c>
      <c r="J46" s="195">
        <f t="shared" si="16"/>
        <v>0</v>
      </c>
      <c r="K46" s="207"/>
      <c r="L46" s="202"/>
      <c r="M46" s="202"/>
      <c r="N46" s="302"/>
      <c r="O46" s="195">
        <f t="shared" si="11"/>
        <v>0</v>
      </c>
      <c r="P46" s="203"/>
      <c r="Q46" s="204"/>
      <c r="R46" s="128">
        <f t="shared" si="12"/>
        <v>0</v>
      </c>
      <c r="S46" s="244">
        <f t="shared" si="13"/>
        <v>0</v>
      </c>
      <c r="T46" s="199">
        <f t="shared" si="14"/>
        <v>0</v>
      </c>
      <c r="U46" s="189"/>
    </row>
    <row r="47" spans="1:21" ht="12" customHeight="1">
      <c r="A47" s="200" t="s">
        <v>17</v>
      </c>
      <c r="B47" s="201"/>
      <c r="C47" s="205"/>
      <c r="D47" s="206"/>
      <c r="E47" s="50"/>
      <c r="F47" s="302"/>
      <c r="G47" s="307">
        <f t="shared" si="15"/>
        <v>0</v>
      </c>
      <c r="H47" s="50"/>
      <c r="I47" s="194">
        <f t="shared" si="10"/>
        <v>0</v>
      </c>
      <c r="J47" s="195">
        <f t="shared" si="16"/>
        <v>0</v>
      </c>
      <c r="K47" s="207"/>
      <c r="L47" s="202"/>
      <c r="M47" s="202"/>
      <c r="N47" s="302"/>
      <c r="O47" s="195">
        <f t="shared" si="11"/>
        <v>0</v>
      </c>
      <c r="P47" s="203"/>
      <c r="Q47" s="204"/>
      <c r="R47" s="128">
        <f t="shared" si="12"/>
        <v>0</v>
      </c>
      <c r="S47" s="244">
        <f t="shared" si="13"/>
        <v>0</v>
      </c>
      <c r="T47" s="199">
        <f t="shared" si="14"/>
        <v>0</v>
      </c>
      <c r="U47" s="189"/>
    </row>
    <row r="48" spans="1:21" ht="12" customHeight="1">
      <c r="A48" s="200" t="s">
        <v>18</v>
      </c>
      <c r="B48" s="201"/>
      <c r="C48" s="205"/>
      <c r="D48" s="206"/>
      <c r="E48" s="50"/>
      <c r="F48" s="302"/>
      <c r="G48" s="307">
        <f t="shared" si="15"/>
        <v>0</v>
      </c>
      <c r="H48" s="50"/>
      <c r="I48" s="194">
        <f t="shared" si="10"/>
        <v>0</v>
      </c>
      <c r="J48" s="195">
        <f t="shared" si="16"/>
        <v>0</v>
      </c>
      <c r="K48" s="207"/>
      <c r="L48" s="202"/>
      <c r="M48" s="202"/>
      <c r="N48" s="302"/>
      <c r="O48" s="195">
        <f t="shared" si="11"/>
        <v>0</v>
      </c>
      <c r="P48" s="203"/>
      <c r="Q48" s="204"/>
      <c r="R48" s="128">
        <f t="shared" si="12"/>
        <v>0</v>
      </c>
      <c r="S48" s="244">
        <f t="shared" si="13"/>
        <v>0</v>
      </c>
      <c r="T48" s="199">
        <f t="shared" si="14"/>
        <v>0</v>
      </c>
      <c r="U48" s="189"/>
    </row>
    <row r="49" spans="1:21" ht="12" customHeight="1">
      <c r="A49" s="200" t="s">
        <v>19</v>
      </c>
      <c r="B49" s="201"/>
      <c r="C49" s="205"/>
      <c r="D49" s="206"/>
      <c r="E49" s="50"/>
      <c r="F49" s="302"/>
      <c r="G49" s="307">
        <f t="shared" si="15"/>
        <v>0</v>
      </c>
      <c r="H49" s="50"/>
      <c r="I49" s="194">
        <f t="shared" si="10"/>
        <v>0</v>
      </c>
      <c r="J49" s="195">
        <f t="shared" si="16"/>
        <v>0</v>
      </c>
      <c r="K49" s="207"/>
      <c r="L49" s="202"/>
      <c r="M49" s="202"/>
      <c r="N49" s="302"/>
      <c r="O49" s="195">
        <f t="shared" si="11"/>
        <v>0</v>
      </c>
      <c r="P49" s="203"/>
      <c r="Q49" s="204"/>
      <c r="R49" s="128">
        <f t="shared" si="12"/>
        <v>0</v>
      </c>
      <c r="S49" s="244">
        <f t="shared" si="13"/>
        <v>0</v>
      </c>
      <c r="T49" s="199">
        <f t="shared" si="14"/>
        <v>0</v>
      </c>
      <c r="U49" s="189"/>
    </row>
    <row r="50" spans="1:21" ht="12" customHeight="1">
      <c r="A50" s="200" t="s">
        <v>20</v>
      </c>
      <c r="B50" s="201"/>
      <c r="C50" s="205"/>
      <c r="D50" s="206"/>
      <c r="E50" s="50"/>
      <c r="F50" s="302"/>
      <c r="G50" s="307">
        <f t="shared" si="15"/>
        <v>0</v>
      </c>
      <c r="H50" s="50"/>
      <c r="I50" s="194">
        <f t="shared" si="10"/>
        <v>0</v>
      </c>
      <c r="J50" s="195">
        <f t="shared" si="16"/>
        <v>0</v>
      </c>
      <c r="K50" s="207"/>
      <c r="L50" s="202"/>
      <c r="M50" s="202"/>
      <c r="N50" s="302"/>
      <c r="O50" s="195">
        <f t="shared" si="11"/>
        <v>0</v>
      </c>
      <c r="P50" s="203"/>
      <c r="Q50" s="204"/>
      <c r="R50" s="128">
        <f t="shared" si="12"/>
        <v>0</v>
      </c>
      <c r="S50" s="244">
        <f t="shared" si="13"/>
        <v>0</v>
      </c>
      <c r="T50" s="199">
        <f t="shared" si="14"/>
        <v>0</v>
      </c>
      <c r="U50" s="189"/>
    </row>
    <row r="51" spans="1:21" ht="12" customHeight="1" thickBot="1">
      <c r="A51" s="200" t="s">
        <v>21</v>
      </c>
      <c r="B51" s="245"/>
      <c r="C51" s="246"/>
      <c r="D51" s="247"/>
      <c r="E51" s="208"/>
      <c r="F51" s="435"/>
      <c r="G51" s="307">
        <f t="shared" si="15"/>
        <v>0</v>
      </c>
      <c r="H51" s="208"/>
      <c r="I51" s="232">
        <f t="shared" si="10"/>
        <v>0</v>
      </c>
      <c r="J51" s="211">
        <f t="shared" si="16"/>
        <v>0</v>
      </c>
      <c r="K51" s="434"/>
      <c r="L51" s="210"/>
      <c r="M51" s="210"/>
      <c r="N51" s="303"/>
      <c r="O51" s="195">
        <f t="shared" si="11"/>
        <v>0</v>
      </c>
      <c r="P51" s="248"/>
      <c r="Q51" s="212"/>
      <c r="R51" s="128">
        <f t="shared" si="12"/>
        <v>0</v>
      </c>
      <c r="S51" s="229">
        <f t="shared" si="13"/>
        <v>0</v>
      </c>
      <c r="T51" s="199">
        <f t="shared" si="14"/>
        <v>0</v>
      </c>
      <c r="U51" s="189"/>
    </row>
    <row r="52" spans="1:21" ht="12.75">
      <c r="A52" s="509" t="s">
        <v>67</v>
      </c>
      <c r="B52" s="22" t="s">
        <v>68</v>
      </c>
      <c r="C52" s="213">
        <f>SUM(C37:C51)</f>
        <v>0</v>
      </c>
      <c r="D52" s="214">
        <f>SUM(D37:D51)</f>
        <v>0</v>
      </c>
      <c r="E52" s="249"/>
      <c r="F52" s="216"/>
      <c r="G52" s="224">
        <f aca="true" t="shared" si="17" ref="G52:O52">SUM(G37:G51)</f>
        <v>0</v>
      </c>
      <c r="H52" s="217">
        <f t="shared" si="17"/>
        <v>0</v>
      </c>
      <c r="I52" s="218">
        <f t="shared" si="17"/>
        <v>0</v>
      </c>
      <c r="J52" s="250">
        <f t="shared" si="17"/>
        <v>0</v>
      </c>
      <c r="K52" s="217">
        <f t="shared" si="17"/>
        <v>0</v>
      </c>
      <c r="L52" s="219">
        <f t="shared" si="17"/>
        <v>0</v>
      </c>
      <c r="M52" s="219">
        <f t="shared" si="17"/>
        <v>0</v>
      </c>
      <c r="N52" s="219">
        <f t="shared" si="17"/>
        <v>0</v>
      </c>
      <c r="O52" s="219">
        <f t="shared" si="17"/>
        <v>0</v>
      </c>
      <c r="P52" s="221"/>
      <c r="Q52" s="127">
        <f>SUM(Q37:Q51)</f>
        <v>0</v>
      </c>
      <c r="R52" s="127">
        <f>SUM(R37:R51)</f>
        <v>0</v>
      </c>
      <c r="S52" s="224">
        <f>SUM(S37:S51)</f>
        <v>0</v>
      </c>
      <c r="T52" s="224">
        <f>SUM(T37:T51)</f>
        <v>0</v>
      </c>
      <c r="U52" s="189"/>
    </row>
    <row r="53" spans="1:21" ht="12.75" customHeight="1" thickBot="1">
      <c r="A53" s="510"/>
      <c r="B53" s="27" t="s">
        <v>69</v>
      </c>
      <c r="C53" s="225">
        <f>IF(C37&gt;0,AVERAGE(C37:C51),0)</f>
        <v>0</v>
      </c>
      <c r="D53" s="226">
        <f>IF(D37&gt;0,AVERAGE(D37:D51),0)</f>
        <v>0</v>
      </c>
      <c r="E53" s="227">
        <f>IF(E37&gt;0,AVERAGE(E37:E51),0)</f>
        <v>0</v>
      </c>
      <c r="F53" s="228">
        <f>IF(F37&gt;0,AVERAGE(F37:F51),0)</f>
        <v>0</v>
      </c>
      <c r="G53" s="258">
        <f>IF(T52&gt;0,IF(G52/T52&gt;12,12,G52/T52),0)</f>
        <v>0</v>
      </c>
      <c r="H53" s="230">
        <f>IF(H37&gt;0,AVERAGE(H37:H51),0)</f>
        <v>0</v>
      </c>
      <c r="I53" s="231">
        <f>IF(S52=0,0,I52/S52)</f>
        <v>0</v>
      </c>
      <c r="J53" s="232">
        <f>IF(S52=0,0,J52/S52)</f>
        <v>0</v>
      </c>
      <c r="K53" s="233">
        <f>IF(K52&gt;0,AVERAGE(K37:K51),0)</f>
        <v>0</v>
      </c>
      <c r="L53" s="234">
        <f>IF(L52&gt;0,AVERAGE(L37:L51),0)</f>
        <v>0</v>
      </c>
      <c r="M53" s="234">
        <f>IF(M52&gt;0,AVERAGE(M37:M51),0)</f>
        <v>0</v>
      </c>
      <c r="N53" s="234">
        <f>IF(N52&gt;0,AVERAGE(N37:N51),0)</f>
        <v>0</v>
      </c>
      <c r="O53" s="251">
        <f>IF(S52=0,0,O52/S52)</f>
        <v>0</v>
      </c>
      <c r="P53" s="235"/>
      <c r="Q53" s="237"/>
      <c r="R53" s="237"/>
      <c r="S53" s="238"/>
      <c r="T53" s="239"/>
      <c r="U53" s="189"/>
    </row>
    <row r="54" spans="4:21" ht="12.75">
      <c r="D54" s="190"/>
      <c r="E54" s="189"/>
      <c r="N54" s="35"/>
      <c r="O54" s="34"/>
      <c r="P54" s="35"/>
      <c r="Q54" s="35" t="s">
        <v>70</v>
      </c>
      <c r="R54" s="36">
        <f>IF(S52=0,0,(R52-12*J52-Q52)/S52/12)</f>
        <v>0</v>
      </c>
      <c r="U54" s="189"/>
    </row>
    <row r="55" spans="4:21" ht="12.75">
      <c r="D55" s="190"/>
      <c r="E55" s="189"/>
      <c r="N55" s="35"/>
      <c r="O55" s="34"/>
      <c r="P55" s="35"/>
      <c r="Q55" s="35"/>
      <c r="R55" s="36"/>
      <c r="U55" s="189"/>
    </row>
    <row r="56" spans="2:21" ht="14.25" customHeight="1" thickBot="1">
      <c r="B56" s="35" t="s">
        <v>83</v>
      </c>
      <c r="D56" s="190"/>
      <c r="E56" s="189"/>
      <c r="U56" s="189"/>
    </row>
    <row r="57" spans="1:20" s="186" customFormat="1" ht="12" customHeight="1">
      <c r="A57" s="493"/>
      <c r="B57" s="507" t="s">
        <v>177</v>
      </c>
      <c r="C57" s="513" t="s">
        <v>1</v>
      </c>
      <c r="D57" s="514"/>
      <c r="E57" s="511" t="s">
        <v>2</v>
      </c>
      <c r="F57" s="512"/>
      <c r="G57" s="119"/>
      <c r="H57" s="512" t="s">
        <v>102</v>
      </c>
      <c r="I57" s="517"/>
      <c r="J57" s="493" t="s">
        <v>166</v>
      </c>
      <c r="K57" s="495" t="s">
        <v>3</v>
      </c>
      <c r="L57" s="496"/>
      <c r="M57" s="496"/>
      <c r="N57" s="497"/>
      <c r="O57" s="493" t="s">
        <v>103</v>
      </c>
      <c r="P57" s="493" t="s">
        <v>119</v>
      </c>
      <c r="Q57" s="501" t="s">
        <v>104</v>
      </c>
      <c r="R57" s="493" t="s">
        <v>105</v>
      </c>
      <c r="S57" s="498" t="s">
        <v>106</v>
      </c>
      <c r="T57" s="493" t="s">
        <v>163</v>
      </c>
    </row>
    <row r="58" spans="1:20" s="186" customFormat="1" ht="23.25" customHeight="1" thickBot="1">
      <c r="A58" s="500"/>
      <c r="B58" s="508"/>
      <c r="C58" s="5" t="s">
        <v>107</v>
      </c>
      <c r="D58" s="125" t="s">
        <v>108</v>
      </c>
      <c r="E58" s="5" t="s">
        <v>109</v>
      </c>
      <c r="F58" s="126" t="s">
        <v>110</v>
      </c>
      <c r="G58" s="7" t="s">
        <v>118</v>
      </c>
      <c r="H58" s="6" t="s">
        <v>111</v>
      </c>
      <c r="I58" s="7" t="s">
        <v>108</v>
      </c>
      <c r="J58" s="494"/>
      <c r="K58" s="64" t="s">
        <v>4</v>
      </c>
      <c r="L58" s="65" t="s">
        <v>5</v>
      </c>
      <c r="M58" s="65" t="s">
        <v>171</v>
      </c>
      <c r="N58" s="66" t="s">
        <v>113</v>
      </c>
      <c r="O58" s="500"/>
      <c r="P58" s="494"/>
      <c r="Q58" s="502"/>
      <c r="R58" s="494"/>
      <c r="S58" s="499"/>
      <c r="T58" s="494"/>
    </row>
    <row r="59" spans="1:21" ht="12.75">
      <c r="A59" s="191" t="s">
        <v>7</v>
      </c>
      <c r="B59" s="323"/>
      <c r="C59" s="324"/>
      <c r="D59" s="325"/>
      <c r="E59" s="326"/>
      <c r="F59" s="327"/>
      <c r="G59" s="307">
        <f>IF(F59&gt;0,D59/C59*(F59+P59/12),0)</f>
        <v>0</v>
      </c>
      <c r="H59" s="328"/>
      <c r="I59" s="242">
        <f>ROUND(IF(E59=0,,H59*S59),0)</f>
        <v>0</v>
      </c>
      <c r="J59" s="195">
        <f>ROUND(IF((D59-C59)&lt;0,,(I59+K59+L59+M59+N59)/40*(D59-C59)*2),0)</f>
        <v>0</v>
      </c>
      <c r="K59" s="326"/>
      <c r="L59" s="193"/>
      <c r="M59" s="193"/>
      <c r="N59" s="301"/>
      <c r="O59" s="195">
        <f aca="true" t="shared" si="18" ref="O59:O81">SUM(I59:N59)</f>
        <v>0</v>
      </c>
      <c r="P59" s="334"/>
      <c r="Q59" s="327"/>
      <c r="R59" s="128">
        <f aca="true" t="shared" si="19" ref="R59:R81">SUM(O59*12+Q59)</f>
        <v>0</v>
      </c>
      <c r="S59" s="198">
        <f aca="true" t="shared" si="20" ref="S59:S81">ROUND(IF(C59=0,0,IF((D59/C59)&gt;1,1,D59/C59)),2)</f>
        <v>0</v>
      </c>
      <c r="T59" s="199">
        <f aca="true" t="shared" si="21" ref="T59:T81">IF(C59=0,0,D59/C59)</f>
        <v>0</v>
      </c>
      <c r="U59" s="189"/>
    </row>
    <row r="60" spans="1:21" ht="12.75">
      <c r="A60" s="200" t="s">
        <v>8</v>
      </c>
      <c r="B60" s="336"/>
      <c r="C60" s="342"/>
      <c r="D60" s="343"/>
      <c r="E60" s="338"/>
      <c r="F60" s="344"/>
      <c r="G60" s="307">
        <f aca="true" t="shared" si="22" ref="G60:G81">IF(F60&gt;0,D60/C60*(F60+P60/12),0)</f>
        <v>0</v>
      </c>
      <c r="H60" s="338"/>
      <c r="I60" s="243">
        <f>ROUND(IF(E60=0,,H60*S60),0)</f>
        <v>0</v>
      </c>
      <c r="J60" s="195">
        <f aca="true" t="shared" si="23" ref="J60:J81">ROUND(IF((D60-C60)&lt;0,,(I60+K60+L60+M60+N60)/40*(D60-C60)*2),0)</f>
        <v>0</v>
      </c>
      <c r="K60" s="50"/>
      <c r="L60" s="202"/>
      <c r="M60" s="202"/>
      <c r="N60" s="302"/>
      <c r="O60" s="195">
        <f t="shared" si="18"/>
        <v>0</v>
      </c>
      <c r="P60" s="341"/>
      <c r="Q60" s="344"/>
      <c r="R60" s="128">
        <f t="shared" si="19"/>
        <v>0</v>
      </c>
      <c r="S60" s="244">
        <f t="shared" si="20"/>
        <v>0</v>
      </c>
      <c r="T60" s="199">
        <f t="shared" si="21"/>
        <v>0</v>
      </c>
      <c r="U60" s="189"/>
    </row>
    <row r="61" spans="1:21" ht="12.75">
      <c r="A61" s="200" t="s">
        <v>179</v>
      </c>
      <c r="B61" s="336"/>
      <c r="C61" s="342"/>
      <c r="D61" s="343"/>
      <c r="E61" s="338"/>
      <c r="F61" s="344"/>
      <c r="G61" s="307">
        <f t="shared" si="22"/>
        <v>0</v>
      </c>
      <c r="H61" s="338"/>
      <c r="I61" s="243">
        <f aca="true" t="shared" si="24" ref="I61:I77">ROUND(IF(E61=0,,H61*S61),0)</f>
        <v>0</v>
      </c>
      <c r="J61" s="195">
        <f t="shared" si="23"/>
        <v>0</v>
      </c>
      <c r="K61" s="50"/>
      <c r="L61" s="202"/>
      <c r="M61" s="202"/>
      <c r="N61" s="302"/>
      <c r="O61" s="195">
        <f t="shared" si="18"/>
        <v>0</v>
      </c>
      <c r="P61" s="341"/>
      <c r="Q61" s="344"/>
      <c r="R61" s="128">
        <f t="shared" si="19"/>
        <v>0</v>
      </c>
      <c r="S61" s="244">
        <f t="shared" si="20"/>
        <v>0</v>
      </c>
      <c r="T61" s="199">
        <f t="shared" si="21"/>
        <v>0</v>
      </c>
      <c r="U61" s="189"/>
    </row>
    <row r="62" spans="1:21" ht="12.75">
      <c r="A62" s="200" t="s">
        <v>180</v>
      </c>
      <c r="B62" s="336"/>
      <c r="C62" s="342"/>
      <c r="D62" s="343"/>
      <c r="E62" s="338"/>
      <c r="F62" s="344"/>
      <c r="G62" s="307">
        <f t="shared" si="22"/>
        <v>0</v>
      </c>
      <c r="H62" s="338"/>
      <c r="I62" s="243">
        <f t="shared" si="24"/>
        <v>0</v>
      </c>
      <c r="J62" s="195">
        <f t="shared" si="23"/>
        <v>0</v>
      </c>
      <c r="K62" s="50"/>
      <c r="L62" s="202"/>
      <c r="M62" s="202"/>
      <c r="N62" s="302"/>
      <c r="O62" s="195">
        <f t="shared" si="18"/>
        <v>0</v>
      </c>
      <c r="P62" s="341"/>
      <c r="Q62" s="344"/>
      <c r="R62" s="128">
        <f t="shared" si="19"/>
        <v>0</v>
      </c>
      <c r="S62" s="244">
        <f t="shared" si="20"/>
        <v>0</v>
      </c>
      <c r="T62" s="199">
        <f t="shared" si="21"/>
        <v>0</v>
      </c>
      <c r="U62" s="189"/>
    </row>
    <row r="63" spans="1:21" ht="12.75">
      <c r="A63" s="200" t="s">
        <v>181</v>
      </c>
      <c r="B63" s="336"/>
      <c r="C63" s="342"/>
      <c r="D63" s="343"/>
      <c r="E63" s="338"/>
      <c r="F63" s="344"/>
      <c r="G63" s="307">
        <f t="shared" si="22"/>
        <v>0</v>
      </c>
      <c r="H63" s="338"/>
      <c r="I63" s="243">
        <f t="shared" si="24"/>
        <v>0</v>
      </c>
      <c r="J63" s="195">
        <f t="shared" si="23"/>
        <v>0</v>
      </c>
      <c r="K63" s="50"/>
      <c r="L63" s="202"/>
      <c r="M63" s="202"/>
      <c r="N63" s="302"/>
      <c r="O63" s="195">
        <f t="shared" si="18"/>
        <v>0</v>
      </c>
      <c r="P63" s="341"/>
      <c r="Q63" s="344"/>
      <c r="R63" s="128">
        <f t="shared" si="19"/>
        <v>0</v>
      </c>
      <c r="S63" s="244">
        <f t="shared" si="20"/>
        <v>0</v>
      </c>
      <c r="T63" s="199">
        <f t="shared" si="21"/>
        <v>0</v>
      </c>
      <c r="U63" s="189"/>
    </row>
    <row r="64" spans="1:21" ht="12.75">
      <c r="A64" s="200" t="s">
        <v>182</v>
      </c>
      <c r="B64" s="336"/>
      <c r="C64" s="342"/>
      <c r="D64" s="343"/>
      <c r="E64" s="338"/>
      <c r="F64" s="344"/>
      <c r="G64" s="307">
        <f t="shared" si="22"/>
        <v>0</v>
      </c>
      <c r="H64" s="338"/>
      <c r="I64" s="243">
        <f t="shared" si="24"/>
        <v>0</v>
      </c>
      <c r="J64" s="195">
        <f t="shared" si="23"/>
        <v>0</v>
      </c>
      <c r="K64" s="50"/>
      <c r="L64" s="202"/>
      <c r="M64" s="202"/>
      <c r="N64" s="302"/>
      <c r="O64" s="195">
        <f t="shared" si="18"/>
        <v>0</v>
      </c>
      <c r="P64" s="341"/>
      <c r="Q64" s="344"/>
      <c r="R64" s="128">
        <f t="shared" si="19"/>
        <v>0</v>
      </c>
      <c r="S64" s="244">
        <f t="shared" si="20"/>
        <v>0</v>
      </c>
      <c r="T64" s="199">
        <f t="shared" si="21"/>
        <v>0</v>
      </c>
      <c r="U64" s="189"/>
    </row>
    <row r="65" spans="1:21" ht="12.75">
      <c r="A65" s="200" t="s">
        <v>183</v>
      </c>
      <c r="B65" s="336"/>
      <c r="C65" s="342"/>
      <c r="D65" s="343"/>
      <c r="E65" s="338"/>
      <c r="F65" s="344"/>
      <c r="G65" s="307">
        <f t="shared" si="22"/>
        <v>0</v>
      </c>
      <c r="H65" s="338"/>
      <c r="I65" s="243">
        <f t="shared" si="24"/>
        <v>0</v>
      </c>
      <c r="J65" s="195">
        <f t="shared" si="23"/>
        <v>0</v>
      </c>
      <c r="K65" s="50"/>
      <c r="L65" s="202"/>
      <c r="M65" s="202"/>
      <c r="N65" s="302"/>
      <c r="O65" s="195">
        <f t="shared" si="18"/>
        <v>0</v>
      </c>
      <c r="P65" s="341"/>
      <c r="Q65" s="344"/>
      <c r="R65" s="128">
        <f t="shared" si="19"/>
        <v>0</v>
      </c>
      <c r="S65" s="244">
        <f t="shared" si="20"/>
        <v>0</v>
      </c>
      <c r="T65" s="199">
        <f t="shared" si="21"/>
        <v>0</v>
      </c>
      <c r="U65" s="189"/>
    </row>
    <row r="66" spans="1:21" ht="12.75">
      <c r="A66" s="200" t="s">
        <v>184</v>
      </c>
      <c r="B66" s="336"/>
      <c r="C66" s="342"/>
      <c r="D66" s="343"/>
      <c r="E66" s="338"/>
      <c r="F66" s="344"/>
      <c r="G66" s="307">
        <f t="shared" si="22"/>
        <v>0</v>
      </c>
      <c r="H66" s="338"/>
      <c r="I66" s="243">
        <f t="shared" si="24"/>
        <v>0</v>
      </c>
      <c r="J66" s="195">
        <f t="shared" si="23"/>
        <v>0</v>
      </c>
      <c r="K66" s="50"/>
      <c r="L66" s="202"/>
      <c r="M66" s="202"/>
      <c r="N66" s="302"/>
      <c r="O66" s="195">
        <f t="shared" si="18"/>
        <v>0</v>
      </c>
      <c r="P66" s="341"/>
      <c r="Q66" s="344"/>
      <c r="R66" s="128">
        <f t="shared" si="19"/>
        <v>0</v>
      </c>
      <c r="S66" s="244">
        <f t="shared" si="20"/>
        <v>0</v>
      </c>
      <c r="T66" s="199">
        <f t="shared" si="21"/>
        <v>0</v>
      </c>
      <c r="U66" s="189"/>
    </row>
    <row r="67" spans="1:21" ht="12.75">
      <c r="A67" s="200" t="s">
        <v>185</v>
      </c>
      <c r="B67" s="336"/>
      <c r="C67" s="342"/>
      <c r="D67" s="343"/>
      <c r="E67" s="338"/>
      <c r="F67" s="344"/>
      <c r="G67" s="307">
        <f t="shared" si="22"/>
        <v>0</v>
      </c>
      <c r="H67" s="338"/>
      <c r="I67" s="243">
        <f t="shared" si="24"/>
        <v>0</v>
      </c>
      <c r="J67" s="195">
        <f t="shared" si="23"/>
        <v>0</v>
      </c>
      <c r="K67" s="50"/>
      <c r="L67" s="202"/>
      <c r="M67" s="202"/>
      <c r="N67" s="302"/>
      <c r="O67" s="195">
        <f t="shared" si="18"/>
        <v>0</v>
      </c>
      <c r="P67" s="341"/>
      <c r="Q67" s="344"/>
      <c r="R67" s="128">
        <f t="shared" si="19"/>
        <v>0</v>
      </c>
      <c r="S67" s="244">
        <f t="shared" si="20"/>
        <v>0</v>
      </c>
      <c r="T67" s="199">
        <f t="shared" si="21"/>
        <v>0</v>
      </c>
      <c r="U67" s="189"/>
    </row>
    <row r="68" spans="1:21" ht="12.75">
      <c r="A68" s="200" t="s">
        <v>186</v>
      </c>
      <c r="B68" s="336"/>
      <c r="C68" s="342"/>
      <c r="D68" s="343"/>
      <c r="E68" s="338"/>
      <c r="F68" s="344"/>
      <c r="G68" s="307">
        <f t="shared" si="22"/>
        <v>0</v>
      </c>
      <c r="H68" s="338"/>
      <c r="I68" s="243">
        <f t="shared" si="24"/>
        <v>0</v>
      </c>
      <c r="J68" s="195">
        <f t="shared" si="23"/>
        <v>0</v>
      </c>
      <c r="K68" s="50"/>
      <c r="L68" s="202"/>
      <c r="M68" s="202"/>
      <c r="N68" s="302"/>
      <c r="O68" s="195">
        <f t="shared" si="18"/>
        <v>0</v>
      </c>
      <c r="P68" s="341"/>
      <c r="Q68" s="344"/>
      <c r="R68" s="128">
        <f t="shared" si="19"/>
        <v>0</v>
      </c>
      <c r="S68" s="244">
        <f t="shared" si="20"/>
        <v>0</v>
      </c>
      <c r="T68" s="199">
        <f t="shared" si="21"/>
        <v>0</v>
      </c>
      <c r="U68" s="189"/>
    </row>
    <row r="69" spans="1:21" ht="12.75">
      <c r="A69" s="200" t="s">
        <v>187</v>
      </c>
      <c r="B69" s="336"/>
      <c r="C69" s="342"/>
      <c r="D69" s="343"/>
      <c r="E69" s="338"/>
      <c r="F69" s="344"/>
      <c r="G69" s="307">
        <f t="shared" si="22"/>
        <v>0</v>
      </c>
      <c r="H69" s="338"/>
      <c r="I69" s="243">
        <f t="shared" si="24"/>
        <v>0</v>
      </c>
      <c r="J69" s="195">
        <f t="shared" si="23"/>
        <v>0</v>
      </c>
      <c r="K69" s="50"/>
      <c r="L69" s="202"/>
      <c r="M69" s="202"/>
      <c r="N69" s="302"/>
      <c r="O69" s="195">
        <f t="shared" si="18"/>
        <v>0</v>
      </c>
      <c r="P69" s="341"/>
      <c r="Q69" s="344"/>
      <c r="R69" s="128">
        <f t="shared" si="19"/>
        <v>0</v>
      </c>
      <c r="S69" s="244">
        <f t="shared" si="20"/>
        <v>0</v>
      </c>
      <c r="T69" s="199">
        <f t="shared" si="21"/>
        <v>0</v>
      </c>
      <c r="U69" s="189"/>
    </row>
    <row r="70" spans="1:21" ht="12.75">
      <c r="A70" s="200" t="s">
        <v>188</v>
      </c>
      <c r="B70" s="336"/>
      <c r="C70" s="342"/>
      <c r="D70" s="343"/>
      <c r="E70" s="338"/>
      <c r="F70" s="344"/>
      <c r="G70" s="307">
        <f t="shared" si="22"/>
        <v>0</v>
      </c>
      <c r="H70" s="338"/>
      <c r="I70" s="243">
        <f t="shared" si="24"/>
        <v>0</v>
      </c>
      <c r="J70" s="195">
        <f t="shared" si="23"/>
        <v>0</v>
      </c>
      <c r="K70" s="50"/>
      <c r="L70" s="202"/>
      <c r="M70" s="202"/>
      <c r="N70" s="302"/>
      <c r="O70" s="195">
        <f t="shared" si="18"/>
        <v>0</v>
      </c>
      <c r="P70" s="341"/>
      <c r="Q70" s="344"/>
      <c r="R70" s="128">
        <f t="shared" si="19"/>
        <v>0</v>
      </c>
      <c r="S70" s="244">
        <f t="shared" si="20"/>
        <v>0</v>
      </c>
      <c r="T70" s="199">
        <f t="shared" si="21"/>
        <v>0</v>
      </c>
      <c r="U70" s="189"/>
    </row>
    <row r="71" spans="1:21" ht="12.75">
      <c r="A71" s="200">
        <v>13</v>
      </c>
      <c r="B71" s="336"/>
      <c r="C71" s="342"/>
      <c r="D71" s="343"/>
      <c r="E71" s="338"/>
      <c r="F71" s="344"/>
      <c r="G71" s="307">
        <f t="shared" si="22"/>
        <v>0</v>
      </c>
      <c r="H71" s="338"/>
      <c r="I71" s="243">
        <f t="shared" si="24"/>
        <v>0</v>
      </c>
      <c r="J71" s="195">
        <f t="shared" si="23"/>
        <v>0</v>
      </c>
      <c r="K71" s="50"/>
      <c r="L71" s="202"/>
      <c r="M71" s="202"/>
      <c r="N71" s="302"/>
      <c r="O71" s="195">
        <f t="shared" si="18"/>
        <v>0</v>
      </c>
      <c r="P71" s="341"/>
      <c r="Q71" s="344"/>
      <c r="R71" s="128">
        <f t="shared" si="19"/>
        <v>0</v>
      </c>
      <c r="S71" s="244">
        <f t="shared" si="20"/>
        <v>0</v>
      </c>
      <c r="T71" s="199">
        <f t="shared" si="21"/>
        <v>0</v>
      </c>
      <c r="U71" s="189"/>
    </row>
    <row r="72" spans="1:21" ht="12.75">
      <c r="A72" s="200">
        <v>14</v>
      </c>
      <c r="B72" s="336"/>
      <c r="C72" s="342"/>
      <c r="D72" s="343"/>
      <c r="E72" s="338"/>
      <c r="F72" s="344"/>
      <c r="G72" s="307">
        <f t="shared" si="22"/>
        <v>0</v>
      </c>
      <c r="H72" s="338"/>
      <c r="I72" s="243">
        <f t="shared" si="24"/>
        <v>0</v>
      </c>
      <c r="J72" s="195">
        <f t="shared" si="23"/>
        <v>0</v>
      </c>
      <c r="K72" s="50"/>
      <c r="L72" s="202"/>
      <c r="M72" s="202"/>
      <c r="N72" s="302"/>
      <c r="O72" s="195">
        <f t="shared" si="18"/>
        <v>0</v>
      </c>
      <c r="P72" s="341"/>
      <c r="Q72" s="344"/>
      <c r="R72" s="128">
        <f t="shared" si="19"/>
        <v>0</v>
      </c>
      <c r="S72" s="244">
        <f t="shared" si="20"/>
        <v>0</v>
      </c>
      <c r="T72" s="199">
        <f t="shared" si="21"/>
        <v>0</v>
      </c>
      <c r="U72" s="189"/>
    </row>
    <row r="73" spans="1:21" ht="12.75">
      <c r="A73" s="200">
        <v>15</v>
      </c>
      <c r="B73" s="336"/>
      <c r="C73" s="342"/>
      <c r="D73" s="343"/>
      <c r="E73" s="338"/>
      <c r="F73" s="344"/>
      <c r="G73" s="307">
        <f t="shared" si="22"/>
        <v>0</v>
      </c>
      <c r="H73" s="338"/>
      <c r="I73" s="243">
        <f t="shared" si="24"/>
        <v>0</v>
      </c>
      <c r="J73" s="195">
        <f t="shared" si="23"/>
        <v>0</v>
      </c>
      <c r="K73" s="50"/>
      <c r="L73" s="202"/>
      <c r="M73" s="202"/>
      <c r="N73" s="302"/>
      <c r="O73" s="195">
        <f t="shared" si="18"/>
        <v>0</v>
      </c>
      <c r="P73" s="341"/>
      <c r="Q73" s="344"/>
      <c r="R73" s="128">
        <f t="shared" si="19"/>
        <v>0</v>
      </c>
      <c r="S73" s="244">
        <f t="shared" si="20"/>
        <v>0</v>
      </c>
      <c r="T73" s="199">
        <f t="shared" si="21"/>
        <v>0</v>
      </c>
      <c r="U73" s="189"/>
    </row>
    <row r="74" spans="1:21" ht="12.75">
      <c r="A74" s="200">
        <v>16</v>
      </c>
      <c r="B74" s="336"/>
      <c r="C74" s="342"/>
      <c r="D74" s="343"/>
      <c r="E74" s="338"/>
      <c r="F74" s="344"/>
      <c r="G74" s="307">
        <f t="shared" si="22"/>
        <v>0</v>
      </c>
      <c r="H74" s="338"/>
      <c r="I74" s="243">
        <f t="shared" si="24"/>
        <v>0</v>
      </c>
      <c r="J74" s="195">
        <f t="shared" si="23"/>
        <v>0</v>
      </c>
      <c r="K74" s="50"/>
      <c r="L74" s="202"/>
      <c r="M74" s="202"/>
      <c r="N74" s="302"/>
      <c r="O74" s="195">
        <f t="shared" si="18"/>
        <v>0</v>
      </c>
      <c r="P74" s="341"/>
      <c r="Q74" s="344"/>
      <c r="R74" s="128">
        <f t="shared" si="19"/>
        <v>0</v>
      </c>
      <c r="S74" s="244">
        <f t="shared" si="20"/>
        <v>0</v>
      </c>
      <c r="T74" s="199">
        <f t="shared" si="21"/>
        <v>0</v>
      </c>
      <c r="U74" s="189"/>
    </row>
    <row r="75" spans="1:21" ht="12.75">
      <c r="A75" s="200">
        <v>17</v>
      </c>
      <c r="B75" s="336"/>
      <c r="C75" s="342"/>
      <c r="D75" s="343"/>
      <c r="E75" s="338"/>
      <c r="F75" s="344"/>
      <c r="G75" s="307">
        <f t="shared" si="22"/>
        <v>0</v>
      </c>
      <c r="H75" s="338"/>
      <c r="I75" s="243">
        <f t="shared" si="24"/>
        <v>0</v>
      </c>
      <c r="J75" s="195">
        <f t="shared" si="23"/>
        <v>0</v>
      </c>
      <c r="K75" s="50"/>
      <c r="L75" s="202"/>
      <c r="M75" s="202"/>
      <c r="N75" s="302"/>
      <c r="O75" s="195">
        <f t="shared" si="18"/>
        <v>0</v>
      </c>
      <c r="P75" s="341"/>
      <c r="Q75" s="344"/>
      <c r="R75" s="128">
        <f t="shared" si="19"/>
        <v>0</v>
      </c>
      <c r="S75" s="244">
        <f t="shared" si="20"/>
        <v>0</v>
      </c>
      <c r="T75" s="199">
        <f t="shared" si="21"/>
        <v>0</v>
      </c>
      <c r="U75" s="189"/>
    </row>
    <row r="76" spans="1:21" ht="12.75">
      <c r="A76" s="200">
        <v>18</v>
      </c>
      <c r="B76" s="336"/>
      <c r="C76" s="342"/>
      <c r="D76" s="343"/>
      <c r="E76" s="338"/>
      <c r="F76" s="344"/>
      <c r="G76" s="307">
        <f t="shared" si="22"/>
        <v>0</v>
      </c>
      <c r="H76" s="338"/>
      <c r="I76" s="243">
        <f t="shared" si="24"/>
        <v>0</v>
      </c>
      <c r="J76" s="195">
        <f t="shared" si="23"/>
        <v>0</v>
      </c>
      <c r="K76" s="50"/>
      <c r="L76" s="202"/>
      <c r="M76" s="202"/>
      <c r="N76" s="302"/>
      <c r="O76" s="195">
        <f t="shared" si="18"/>
        <v>0</v>
      </c>
      <c r="P76" s="341"/>
      <c r="Q76" s="344"/>
      <c r="R76" s="128">
        <f t="shared" si="19"/>
        <v>0</v>
      </c>
      <c r="S76" s="244">
        <f t="shared" si="20"/>
        <v>0</v>
      </c>
      <c r="T76" s="199">
        <f t="shared" si="21"/>
        <v>0</v>
      </c>
      <c r="U76" s="189"/>
    </row>
    <row r="77" spans="1:21" ht="12.75">
      <c r="A77" s="200">
        <v>19</v>
      </c>
      <c r="B77" s="201"/>
      <c r="C77" s="205"/>
      <c r="D77" s="206"/>
      <c r="E77" s="50"/>
      <c r="F77" s="302"/>
      <c r="G77" s="307">
        <f t="shared" si="22"/>
        <v>0</v>
      </c>
      <c r="H77" s="50"/>
      <c r="I77" s="243">
        <f t="shared" si="24"/>
        <v>0</v>
      </c>
      <c r="J77" s="195">
        <f t="shared" si="23"/>
        <v>0</v>
      </c>
      <c r="K77" s="50"/>
      <c r="L77" s="202"/>
      <c r="M77" s="202"/>
      <c r="N77" s="302"/>
      <c r="O77" s="195">
        <f t="shared" si="18"/>
        <v>0</v>
      </c>
      <c r="P77" s="204"/>
      <c r="Q77" s="253"/>
      <c r="R77" s="128">
        <f t="shared" si="19"/>
        <v>0</v>
      </c>
      <c r="S77" s="244">
        <f t="shared" si="20"/>
        <v>0</v>
      </c>
      <c r="T77" s="199">
        <f t="shared" si="21"/>
        <v>0</v>
      </c>
      <c r="U77" s="189"/>
    </row>
    <row r="78" spans="1:21" ht="12.75">
      <c r="A78" s="200">
        <v>20</v>
      </c>
      <c r="B78" s="201"/>
      <c r="C78" s="205"/>
      <c r="D78" s="206"/>
      <c r="E78" s="50"/>
      <c r="F78" s="302"/>
      <c r="G78" s="307">
        <f t="shared" si="22"/>
        <v>0</v>
      </c>
      <c r="H78" s="50"/>
      <c r="I78" s="243">
        <f>ROUND(IF(E78=0,,H78*S78),0)</f>
        <v>0</v>
      </c>
      <c r="J78" s="195">
        <f t="shared" si="23"/>
        <v>0</v>
      </c>
      <c r="K78" s="50"/>
      <c r="L78" s="202"/>
      <c r="M78" s="202"/>
      <c r="N78" s="302"/>
      <c r="O78" s="195">
        <f t="shared" si="18"/>
        <v>0</v>
      </c>
      <c r="P78" s="204"/>
      <c r="Q78" s="253"/>
      <c r="R78" s="128">
        <f t="shared" si="19"/>
        <v>0</v>
      </c>
      <c r="S78" s="244">
        <f t="shared" si="20"/>
        <v>0</v>
      </c>
      <c r="T78" s="199">
        <f t="shared" si="21"/>
        <v>0</v>
      </c>
      <c r="U78" s="189"/>
    </row>
    <row r="79" spans="1:21" ht="12.75">
      <c r="A79" s="200">
        <v>21</v>
      </c>
      <c r="B79" s="201"/>
      <c r="C79" s="205"/>
      <c r="D79" s="206"/>
      <c r="E79" s="50"/>
      <c r="F79" s="302"/>
      <c r="G79" s="307">
        <f t="shared" si="22"/>
        <v>0</v>
      </c>
      <c r="H79" s="50"/>
      <c r="I79" s="243">
        <f>ROUND(IF(D79=0,,H79*S79),0)</f>
        <v>0</v>
      </c>
      <c r="J79" s="195">
        <f t="shared" si="23"/>
        <v>0</v>
      </c>
      <c r="K79" s="50"/>
      <c r="L79" s="202"/>
      <c r="M79" s="202"/>
      <c r="N79" s="302"/>
      <c r="O79" s="195">
        <f t="shared" si="18"/>
        <v>0</v>
      </c>
      <c r="P79" s="204"/>
      <c r="Q79" s="253"/>
      <c r="R79" s="128">
        <f t="shared" si="19"/>
        <v>0</v>
      </c>
      <c r="S79" s="244">
        <f t="shared" si="20"/>
        <v>0</v>
      </c>
      <c r="T79" s="199">
        <f t="shared" si="21"/>
        <v>0</v>
      </c>
      <c r="U79" s="189"/>
    </row>
    <row r="80" spans="1:21" ht="12.75">
      <c r="A80" s="200">
        <v>22</v>
      </c>
      <c r="B80" s="201"/>
      <c r="C80" s="205"/>
      <c r="D80" s="206"/>
      <c r="E80" s="50"/>
      <c r="F80" s="302"/>
      <c r="G80" s="307">
        <f t="shared" si="22"/>
        <v>0</v>
      </c>
      <c r="H80" s="50"/>
      <c r="I80" s="243">
        <f>ROUND(IF(D80=0,,H80*S80),0)</f>
        <v>0</v>
      </c>
      <c r="J80" s="195">
        <f t="shared" si="23"/>
        <v>0</v>
      </c>
      <c r="K80" s="50"/>
      <c r="L80" s="202"/>
      <c r="M80" s="202"/>
      <c r="N80" s="302"/>
      <c r="O80" s="195">
        <f t="shared" si="18"/>
        <v>0</v>
      </c>
      <c r="P80" s="204"/>
      <c r="Q80" s="253"/>
      <c r="R80" s="128">
        <f t="shared" si="19"/>
        <v>0</v>
      </c>
      <c r="S80" s="244">
        <f t="shared" si="20"/>
        <v>0</v>
      </c>
      <c r="T80" s="199">
        <f t="shared" si="21"/>
        <v>0</v>
      </c>
      <c r="U80" s="189"/>
    </row>
    <row r="81" spans="1:21" ht="13.5" thickBot="1">
      <c r="A81" s="200">
        <v>23</v>
      </c>
      <c r="B81" s="201"/>
      <c r="C81" s="205"/>
      <c r="D81" s="206"/>
      <c r="E81" s="208"/>
      <c r="F81" s="435"/>
      <c r="G81" s="307">
        <f t="shared" si="22"/>
        <v>0</v>
      </c>
      <c r="H81" s="209"/>
      <c r="I81" s="396">
        <f>ROUND(IF(D81=0,,H81*S81),0)</f>
        <v>0</v>
      </c>
      <c r="J81" s="195">
        <f t="shared" si="23"/>
        <v>0</v>
      </c>
      <c r="K81" s="209"/>
      <c r="L81" s="210"/>
      <c r="M81" s="210"/>
      <c r="N81" s="303"/>
      <c r="O81" s="195">
        <f t="shared" si="18"/>
        <v>0</v>
      </c>
      <c r="P81" s="212"/>
      <c r="Q81" s="253"/>
      <c r="R81" s="128">
        <f t="shared" si="19"/>
        <v>0</v>
      </c>
      <c r="S81" s="244">
        <f t="shared" si="20"/>
        <v>0</v>
      </c>
      <c r="T81" s="199">
        <f t="shared" si="21"/>
        <v>0</v>
      </c>
      <c r="U81" s="189"/>
    </row>
    <row r="82" spans="1:21" ht="12.75">
      <c r="A82" s="509" t="s">
        <v>67</v>
      </c>
      <c r="B82" s="22" t="s">
        <v>68</v>
      </c>
      <c r="C82" s="254">
        <f>SUM(C59:C81)</f>
        <v>0</v>
      </c>
      <c r="D82" s="224">
        <f>SUM(D59:D81)</f>
        <v>0</v>
      </c>
      <c r="E82" s="249"/>
      <c r="F82" s="255"/>
      <c r="G82" s="224">
        <f aca="true" t="shared" si="25" ref="G82:O82">SUM(G59:G81)</f>
        <v>0</v>
      </c>
      <c r="H82" s="217">
        <f t="shared" si="25"/>
        <v>0</v>
      </c>
      <c r="I82" s="218">
        <f t="shared" si="25"/>
        <v>0</v>
      </c>
      <c r="J82" s="222">
        <f t="shared" si="25"/>
        <v>0</v>
      </c>
      <c r="K82" s="217">
        <f t="shared" si="25"/>
        <v>0</v>
      </c>
      <c r="L82" s="219">
        <f t="shared" si="25"/>
        <v>0</v>
      </c>
      <c r="M82" s="219">
        <f t="shared" si="25"/>
        <v>0</v>
      </c>
      <c r="N82" s="218">
        <f t="shared" si="25"/>
        <v>0</v>
      </c>
      <c r="O82" s="261">
        <f t="shared" si="25"/>
        <v>0</v>
      </c>
      <c r="P82" s="221"/>
      <c r="Q82" s="217">
        <f>SUM(Q59:Q81)</f>
        <v>0</v>
      </c>
      <c r="R82" s="217">
        <f>SUM(R59:R81)</f>
        <v>0</v>
      </c>
      <c r="S82" s="256">
        <f>SUM(S59:S81)</f>
        <v>0</v>
      </c>
      <c r="T82" s="256">
        <f>SUM(T59:T81)</f>
        <v>0</v>
      </c>
      <c r="U82" s="189"/>
    </row>
    <row r="83" spans="1:21" ht="13.5" thickBot="1">
      <c r="A83" s="510"/>
      <c r="B83" s="27" t="s">
        <v>69</v>
      </c>
      <c r="C83" s="257">
        <f>IF(C59&gt;0,AVERAGE(C59:C81),0)</f>
        <v>0</v>
      </c>
      <c r="D83" s="258">
        <f>IF(D59&gt;0,AVERAGE(D59:D81),0)</f>
        <v>0</v>
      </c>
      <c r="E83" s="259">
        <f>IF(E59&gt;0,AVERAGE(E59:E81),0)</f>
        <v>0</v>
      </c>
      <c r="F83" s="228">
        <f>IF(F59&gt;0,AVERAGE(F59:F81),0)</f>
        <v>0</v>
      </c>
      <c r="G83" s="258">
        <f>IF(T82&gt;0,IF(G82/T82&gt;12,12,G82/T82),0)</f>
        <v>0</v>
      </c>
      <c r="H83" s="233">
        <f>IF(H59&gt;0,AVERAGE(H59:H81),0)</f>
        <v>0</v>
      </c>
      <c r="I83" s="231">
        <f>IF(S82=0,0,I82/S82)</f>
        <v>0</v>
      </c>
      <c r="J83" s="251">
        <f>IF(S82=0,0,J82/S82)</f>
        <v>0</v>
      </c>
      <c r="K83" s="233">
        <f>IF(K82&gt;0,AVERAGE(K59:K81),0)</f>
        <v>0</v>
      </c>
      <c r="L83" s="234">
        <f>IF(L82&gt;0,AVERAGE(L59:L81),0)</f>
        <v>0</v>
      </c>
      <c r="M83" s="234">
        <f>IF(M82&gt;0,AVERAGE(M59:M81),0)</f>
        <v>0</v>
      </c>
      <c r="N83" s="231">
        <f>IF(N82&gt;0,AVERAGE(N59:N81),0)</f>
        <v>0</v>
      </c>
      <c r="O83" s="251">
        <f>IF(S82=0,0,O82/S82)</f>
        <v>0</v>
      </c>
      <c r="P83" s="235"/>
      <c r="Q83" s="236"/>
      <c r="R83" s="237"/>
      <c r="S83" s="238"/>
      <c r="T83" s="239"/>
      <c r="U83" s="189"/>
    </row>
    <row r="84" spans="4:21" ht="12.75">
      <c r="D84" s="190"/>
      <c r="E84" s="189"/>
      <c r="N84" s="35"/>
      <c r="O84" s="34"/>
      <c r="P84" s="35"/>
      <c r="Q84" s="35" t="s">
        <v>70</v>
      </c>
      <c r="R84" s="36">
        <f>IF(S82=0,0,(R82-12*J82-Q82)/S82/12)</f>
        <v>0</v>
      </c>
      <c r="U84" s="189"/>
    </row>
    <row r="85" spans="2:21" ht="12.75" customHeight="1" thickBot="1">
      <c r="B85" s="35" t="s">
        <v>120</v>
      </c>
      <c r="D85" s="190"/>
      <c r="E85" s="189"/>
      <c r="U85" s="189"/>
    </row>
    <row r="86" spans="1:20" s="186" customFormat="1" ht="12" customHeight="1">
      <c r="A86" s="493"/>
      <c r="B86" s="507" t="s">
        <v>177</v>
      </c>
      <c r="C86" s="513" t="s">
        <v>1</v>
      </c>
      <c r="D86" s="514"/>
      <c r="E86" s="511" t="s">
        <v>2</v>
      </c>
      <c r="F86" s="512"/>
      <c r="G86" s="119"/>
      <c r="H86" s="512" t="s">
        <v>102</v>
      </c>
      <c r="I86" s="517"/>
      <c r="J86" s="493" t="s">
        <v>166</v>
      </c>
      <c r="K86" s="495" t="s">
        <v>3</v>
      </c>
      <c r="L86" s="496"/>
      <c r="M86" s="496"/>
      <c r="N86" s="497"/>
      <c r="O86" s="493" t="s">
        <v>103</v>
      </c>
      <c r="P86" s="493" t="s">
        <v>119</v>
      </c>
      <c r="Q86" s="501" t="s">
        <v>104</v>
      </c>
      <c r="R86" s="493" t="s">
        <v>105</v>
      </c>
      <c r="S86" s="498" t="s">
        <v>106</v>
      </c>
      <c r="T86" s="493" t="s">
        <v>163</v>
      </c>
    </row>
    <row r="87" spans="1:20" s="186" customFormat="1" ht="23.25" customHeight="1" thickBot="1">
      <c r="A87" s="500"/>
      <c r="B87" s="508"/>
      <c r="C87" s="5" t="s">
        <v>107</v>
      </c>
      <c r="D87" s="125" t="s">
        <v>108</v>
      </c>
      <c r="E87" s="5" t="s">
        <v>109</v>
      </c>
      <c r="F87" s="65" t="s">
        <v>110</v>
      </c>
      <c r="G87" s="7" t="s">
        <v>118</v>
      </c>
      <c r="H87" s="6" t="s">
        <v>111</v>
      </c>
      <c r="I87" s="7" t="s">
        <v>108</v>
      </c>
      <c r="J87" s="494"/>
      <c r="K87" s="64" t="s">
        <v>4</v>
      </c>
      <c r="L87" s="65" t="s">
        <v>5</v>
      </c>
      <c r="M87" s="65" t="s">
        <v>171</v>
      </c>
      <c r="N87" s="66" t="s">
        <v>113</v>
      </c>
      <c r="O87" s="500"/>
      <c r="P87" s="494"/>
      <c r="Q87" s="502"/>
      <c r="R87" s="494"/>
      <c r="S87" s="499"/>
      <c r="T87" s="494"/>
    </row>
    <row r="88" spans="1:21" ht="12.75">
      <c r="A88" s="191" t="s">
        <v>7</v>
      </c>
      <c r="B88" s="488"/>
      <c r="C88" s="324"/>
      <c r="D88" s="325"/>
      <c r="E88" s="326"/>
      <c r="F88" s="327"/>
      <c r="G88" s="307">
        <f aca="true" t="shared" si="26" ref="G88:G107">IF(F88&gt;0,D88/C88*(F88+P88/12),0)</f>
        <v>0</v>
      </c>
      <c r="H88" s="328"/>
      <c r="I88" s="242">
        <f>ROUND(IF(E88=0,,H88*S88),0)</f>
        <v>0</v>
      </c>
      <c r="J88" s="128">
        <f aca="true" t="shared" si="27" ref="J88:J107">ROUND(IF((D88-C88)&lt;0,,(I88+K88+L88+M88+N88)/40*(D88-C88)*2),0)</f>
        <v>0</v>
      </c>
      <c r="K88" s="192"/>
      <c r="L88" s="193"/>
      <c r="M88" s="193"/>
      <c r="N88" s="301"/>
      <c r="O88" s="195">
        <f aca="true" t="shared" si="28" ref="O88:O107">SUM(I88:N88)</f>
        <v>0</v>
      </c>
      <c r="P88" s="197"/>
      <c r="Q88" s="252"/>
      <c r="R88" s="128">
        <f aca="true" t="shared" si="29" ref="R88:R107">SUM(O88*12+Q88)</f>
        <v>0</v>
      </c>
      <c r="S88" s="198">
        <f aca="true" t="shared" si="30" ref="S88:S107">ROUND(IF(C88=0,0,IF((D88/C88)&gt;1,1,D88/C88)),2)</f>
        <v>0</v>
      </c>
      <c r="T88" s="199">
        <f aca="true" t="shared" si="31" ref="T88:T107">IF(C88=0,0,D88/C88)</f>
        <v>0</v>
      </c>
      <c r="U88" s="189"/>
    </row>
    <row r="89" spans="1:21" ht="12.75">
      <c r="A89" s="200" t="s">
        <v>8</v>
      </c>
      <c r="B89" s="489"/>
      <c r="C89" s="324"/>
      <c r="D89" s="325"/>
      <c r="E89" s="328"/>
      <c r="F89" s="337"/>
      <c r="G89" s="307">
        <f t="shared" si="26"/>
        <v>0</v>
      </c>
      <c r="H89" s="328"/>
      <c r="I89" s="242">
        <f aca="true" t="shared" si="32" ref="I89:I105">ROUND(IF(E89=0,,H89*S89),0)</f>
        <v>0</v>
      </c>
      <c r="J89" s="128">
        <f t="shared" si="27"/>
        <v>0</v>
      </c>
      <c r="K89" s="478"/>
      <c r="L89" s="479"/>
      <c r="M89" s="479"/>
      <c r="N89" s="480"/>
      <c r="O89" s="195">
        <f t="shared" si="28"/>
        <v>0</v>
      </c>
      <c r="P89" s="481"/>
      <c r="Q89" s="482"/>
      <c r="R89" s="128">
        <f t="shared" si="29"/>
        <v>0</v>
      </c>
      <c r="S89" s="198">
        <f t="shared" si="30"/>
        <v>0</v>
      </c>
      <c r="T89" s="199">
        <f t="shared" si="31"/>
        <v>0</v>
      </c>
      <c r="U89" s="189"/>
    </row>
    <row r="90" spans="1:21" ht="12.75">
      <c r="A90" s="200" t="s">
        <v>9</v>
      </c>
      <c r="B90" s="489"/>
      <c r="C90" s="324"/>
      <c r="D90" s="325"/>
      <c r="E90" s="328"/>
      <c r="F90" s="337"/>
      <c r="G90" s="307">
        <f t="shared" si="26"/>
        <v>0</v>
      </c>
      <c r="H90" s="328"/>
      <c r="I90" s="242">
        <f t="shared" si="32"/>
        <v>0</v>
      </c>
      <c r="J90" s="128">
        <f t="shared" si="27"/>
        <v>0</v>
      </c>
      <c r="K90" s="478"/>
      <c r="L90" s="479"/>
      <c r="M90" s="479"/>
      <c r="N90" s="480"/>
      <c r="O90" s="195">
        <f t="shared" si="28"/>
        <v>0</v>
      </c>
      <c r="P90" s="481"/>
      <c r="Q90" s="482"/>
      <c r="R90" s="128">
        <f t="shared" si="29"/>
        <v>0</v>
      </c>
      <c r="S90" s="198">
        <f t="shared" si="30"/>
        <v>0</v>
      </c>
      <c r="T90" s="199">
        <f t="shared" si="31"/>
        <v>0</v>
      </c>
      <c r="U90" s="189"/>
    </row>
    <row r="91" spans="1:21" ht="12.75">
      <c r="A91" s="200" t="s">
        <v>10</v>
      </c>
      <c r="B91" s="489"/>
      <c r="C91" s="324"/>
      <c r="D91" s="325"/>
      <c r="E91" s="328"/>
      <c r="F91" s="337"/>
      <c r="G91" s="307">
        <f t="shared" si="26"/>
        <v>0</v>
      </c>
      <c r="H91" s="328"/>
      <c r="I91" s="242">
        <f t="shared" si="32"/>
        <v>0</v>
      </c>
      <c r="J91" s="128">
        <f t="shared" si="27"/>
        <v>0</v>
      </c>
      <c r="K91" s="478"/>
      <c r="L91" s="479"/>
      <c r="M91" s="479"/>
      <c r="N91" s="480"/>
      <c r="O91" s="195">
        <f t="shared" si="28"/>
        <v>0</v>
      </c>
      <c r="P91" s="481"/>
      <c r="Q91" s="482"/>
      <c r="R91" s="128">
        <f t="shared" si="29"/>
        <v>0</v>
      </c>
      <c r="S91" s="198">
        <f t="shared" si="30"/>
        <v>0</v>
      </c>
      <c r="T91" s="199">
        <f t="shared" si="31"/>
        <v>0</v>
      </c>
      <c r="U91" s="189"/>
    </row>
    <row r="92" spans="1:21" ht="12.75">
      <c r="A92" s="200" t="s">
        <v>11</v>
      </c>
      <c r="B92" s="489"/>
      <c r="C92" s="324"/>
      <c r="D92" s="325"/>
      <c r="E92" s="328"/>
      <c r="F92" s="337"/>
      <c r="G92" s="307">
        <f t="shared" si="26"/>
        <v>0</v>
      </c>
      <c r="H92" s="328"/>
      <c r="I92" s="242">
        <f t="shared" si="32"/>
        <v>0</v>
      </c>
      <c r="J92" s="128">
        <f t="shared" si="27"/>
        <v>0</v>
      </c>
      <c r="K92" s="478"/>
      <c r="L92" s="479"/>
      <c r="M92" s="479"/>
      <c r="N92" s="480"/>
      <c r="O92" s="195">
        <f t="shared" si="28"/>
        <v>0</v>
      </c>
      <c r="P92" s="481"/>
      <c r="Q92" s="482"/>
      <c r="R92" s="128">
        <f t="shared" si="29"/>
        <v>0</v>
      </c>
      <c r="S92" s="198">
        <f t="shared" si="30"/>
        <v>0</v>
      </c>
      <c r="T92" s="199">
        <f t="shared" si="31"/>
        <v>0</v>
      </c>
      <c r="U92" s="189"/>
    </row>
    <row r="93" spans="1:21" ht="12.75">
      <c r="A93" s="200" t="s">
        <v>12</v>
      </c>
      <c r="B93" s="489"/>
      <c r="C93" s="324"/>
      <c r="D93" s="325"/>
      <c r="E93" s="328"/>
      <c r="F93" s="337"/>
      <c r="G93" s="307">
        <f t="shared" si="26"/>
        <v>0</v>
      </c>
      <c r="H93" s="328"/>
      <c r="I93" s="242">
        <f t="shared" si="32"/>
        <v>0</v>
      </c>
      <c r="J93" s="128">
        <f t="shared" si="27"/>
        <v>0</v>
      </c>
      <c r="K93" s="478"/>
      <c r="L93" s="479"/>
      <c r="M93" s="479"/>
      <c r="N93" s="480"/>
      <c r="O93" s="195">
        <f t="shared" si="28"/>
        <v>0</v>
      </c>
      <c r="P93" s="481"/>
      <c r="Q93" s="482"/>
      <c r="R93" s="128">
        <f t="shared" si="29"/>
        <v>0</v>
      </c>
      <c r="S93" s="198">
        <f t="shared" si="30"/>
        <v>0</v>
      </c>
      <c r="T93" s="199">
        <f t="shared" si="31"/>
        <v>0</v>
      </c>
      <c r="U93" s="189"/>
    </row>
    <row r="94" spans="1:21" ht="12.75">
      <c r="A94" s="200" t="s">
        <v>13</v>
      </c>
      <c r="B94" s="489"/>
      <c r="C94" s="324"/>
      <c r="D94" s="325"/>
      <c r="E94" s="328"/>
      <c r="F94" s="337"/>
      <c r="G94" s="307">
        <f t="shared" si="26"/>
        <v>0</v>
      </c>
      <c r="H94" s="328"/>
      <c r="I94" s="242">
        <f t="shared" si="32"/>
        <v>0</v>
      </c>
      <c r="J94" s="128">
        <f t="shared" si="27"/>
        <v>0</v>
      </c>
      <c r="K94" s="478"/>
      <c r="L94" s="479"/>
      <c r="M94" s="479"/>
      <c r="N94" s="480"/>
      <c r="O94" s="195">
        <f t="shared" si="28"/>
        <v>0</v>
      </c>
      <c r="P94" s="481"/>
      <c r="Q94" s="482"/>
      <c r="R94" s="128">
        <f t="shared" si="29"/>
        <v>0</v>
      </c>
      <c r="S94" s="198">
        <f t="shared" si="30"/>
        <v>0</v>
      </c>
      <c r="T94" s="199">
        <f t="shared" si="31"/>
        <v>0</v>
      </c>
      <c r="U94" s="189"/>
    </row>
    <row r="95" spans="1:21" ht="12.75">
      <c r="A95" s="200" t="s">
        <v>14</v>
      </c>
      <c r="B95" s="489"/>
      <c r="C95" s="324"/>
      <c r="D95" s="325"/>
      <c r="E95" s="328"/>
      <c r="F95" s="337"/>
      <c r="G95" s="307">
        <f t="shared" si="26"/>
        <v>0</v>
      </c>
      <c r="H95" s="328"/>
      <c r="I95" s="242">
        <f t="shared" si="32"/>
        <v>0</v>
      </c>
      <c r="J95" s="128">
        <f t="shared" si="27"/>
        <v>0</v>
      </c>
      <c r="K95" s="478"/>
      <c r="L95" s="479"/>
      <c r="M95" s="479"/>
      <c r="N95" s="480"/>
      <c r="O95" s="195">
        <f t="shared" si="28"/>
        <v>0</v>
      </c>
      <c r="P95" s="481"/>
      <c r="Q95" s="482"/>
      <c r="R95" s="128">
        <f t="shared" si="29"/>
        <v>0</v>
      </c>
      <c r="S95" s="198">
        <f t="shared" si="30"/>
        <v>0</v>
      </c>
      <c r="T95" s="199">
        <f t="shared" si="31"/>
        <v>0</v>
      </c>
      <c r="U95" s="189"/>
    </row>
    <row r="96" spans="1:21" ht="12.75">
      <c r="A96" s="200" t="s">
        <v>15</v>
      </c>
      <c r="B96" s="489"/>
      <c r="C96" s="324"/>
      <c r="D96" s="325"/>
      <c r="E96" s="328"/>
      <c r="F96" s="337"/>
      <c r="G96" s="307">
        <f t="shared" si="26"/>
        <v>0</v>
      </c>
      <c r="H96" s="328"/>
      <c r="I96" s="242">
        <f t="shared" si="32"/>
        <v>0</v>
      </c>
      <c r="J96" s="128">
        <f t="shared" si="27"/>
        <v>0</v>
      </c>
      <c r="K96" s="478"/>
      <c r="L96" s="479"/>
      <c r="M96" s="479"/>
      <c r="N96" s="480"/>
      <c r="O96" s="195">
        <f t="shared" si="28"/>
        <v>0</v>
      </c>
      <c r="P96" s="481"/>
      <c r="Q96" s="482"/>
      <c r="R96" s="128">
        <f t="shared" si="29"/>
        <v>0</v>
      </c>
      <c r="S96" s="198">
        <f t="shared" si="30"/>
        <v>0</v>
      </c>
      <c r="T96" s="199">
        <f t="shared" si="31"/>
        <v>0</v>
      </c>
      <c r="U96" s="189"/>
    </row>
    <row r="97" spans="1:21" ht="12.75">
      <c r="A97" s="200" t="s">
        <v>16</v>
      </c>
      <c r="B97" s="489"/>
      <c r="C97" s="324"/>
      <c r="D97" s="325"/>
      <c r="E97" s="328"/>
      <c r="F97" s="337"/>
      <c r="G97" s="307">
        <f t="shared" si="26"/>
        <v>0</v>
      </c>
      <c r="H97" s="328"/>
      <c r="I97" s="242">
        <f t="shared" si="32"/>
        <v>0</v>
      </c>
      <c r="J97" s="128">
        <f t="shared" si="27"/>
        <v>0</v>
      </c>
      <c r="K97" s="478"/>
      <c r="L97" s="479"/>
      <c r="M97" s="479"/>
      <c r="N97" s="480"/>
      <c r="O97" s="195">
        <f t="shared" si="28"/>
        <v>0</v>
      </c>
      <c r="P97" s="481"/>
      <c r="Q97" s="482"/>
      <c r="R97" s="128">
        <f t="shared" si="29"/>
        <v>0</v>
      </c>
      <c r="S97" s="198">
        <f t="shared" si="30"/>
        <v>0</v>
      </c>
      <c r="T97" s="199">
        <f t="shared" si="31"/>
        <v>0</v>
      </c>
      <c r="U97" s="189"/>
    </row>
    <row r="98" spans="1:21" ht="12.75">
      <c r="A98" s="200" t="s">
        <v>17</v>
      </c>
      <c r="B98" s="489"/>
      <c r="C98" s="324"/>
      <c r="D98" s="325"/>
      <c r="E98" s="328"/>
      <c r="F98" s="337"/>
      <c r="G98" s="307">
        <f t="shared" si="26"/>
        <v>0</v>
      </c>
      <c r="H98" s="328"/>
      <c r="I98" s="242">
        <f t="shared" si="32"/>
        <v>0</v>
      </c>
      <c r="J98" s="128">
        <f t="shared" si="27"/>
        <v>0</v>
      </c>
      <c r="K98" s="478"/>
      <c r="L98" s="479"/>
      <c r="M98" s="479"/>
      <c r="N98" s="480"/>
      <c r="O98" s="195">
        <f t="shared" si="28"/>
        <v>0</v>
      </c>
      <c r="P98" s="481"/>
      <c r="Q98" s="482"/>
      <c r="R98" s="128">
        <f t="shared" si="29"/>
        <v>0</v>
      </c>
      <c r="S98" s="198">
        <f t="shared" si="30"/>
        <v>0</v>
      </c>
      <c r="T98" s="199">
        <f t="shared" si="31"/>
        <v>0</v>
      </c>
      <c r="U98" s="189"/>
    </row>
    <row r="99" spans="1:21" ht="12.75">
      <c r="A99" s="200" t="s">
        <v>18</v>
      </c>
      <c r="B99" s="489"/>
      <c r="C99" s="324"/>
      <c r="D99" s="325"/>
      <c r="E99" s="328"/>
      <c r="F99" s="337"/>
      <c r="G99" s="307">
        <f t="shared" si="26"/>
        <v>0</v>
      </c>
      <c r="H99" s="328"/>
      <c r="I99" s="242">
        <f t="shared" si="32"/>
        <v>0</v>
      </c>
      <c r="J99" s="128">
        <f t="shared" si="27"/>
        <v>0</v>
      </c>
      <c r="K99" s="478"/>
      <c r="L99" s="479"/>
      <c r="M99" s="479"/>
      <c r="N99" s="480"/>
      <c r="O99" s="195">
        <f t="shared" si="28"/>
        <v>0</v>
      </c>
      <c r="P99" s="481"/>
      <c r="Q99" s="482"/>
      <c r="R99" s="128">
        <f t="shared" si="29"/>
        <v>0</v>
      </c>
      <c r="S99" s="198">
        <f t="shared" si="30"/>
        <v>0</v>
      </c>
      <c r="T99" s="199">
        <f t="shared" si="31"/>
        <v>0</v>
      </c>
      <c r="U99" s="189"/>
    </row>
    <row r="100" spans="1:21" ht="12.75">
      <c r="A100" s="200" t="s">
        <v>19</v>
      </c>
      <c r="B100" s="489"/>
      <c r="C100" s="324"/>
      <c r="D100" s="325"/>
      <c r="E100" s="328"/>
      <c r="F100" s="337"/>
      <c r="G100" s="307">
        <f t="shared" si="26"/>
        <v>0</v>
      </c>
      <c r="H100" s="328"/>
      <c r="I100" s="242">
        <f t="shared" si="32"/>
        <v>0</v>
      </c>
      <c r="J100" s="128">
        <f t="shared" si="27"/>
        <v>0</v>
      </c>
      <c r="K100" s="478"/>
      <c r="L100" s="479"/>
      <c r="M100" s="479"/>
      <c r="N100" s="480"/>
      <c r="O100" s="195">
        <f t="shared" si="28"/>
        <v>0</v>
      </c>
      <c r="P100" s="481"/>
      <c r="Q100" s="482"/>
      <c r="R100" s="128">
        <f t="shared" si="29"/>
        <v>0</v>
      </c>
      <c r="S100" s="198">
        <f t="shared" si="30"/>
        <v>0</v>
      </c>
      <c r="T100" s="199">
        <f t="shared" si="31"/>
        <v>0</v>
      </c>
      <c r="U100" s="189"/>
    </row>
    <row r="101" spans="1:21" ht="12.75">
      <c r="A101" s="200" t="s">
        <v>20</v>
      </c>
      <c r="B101" s="489"/>
      <c r="C101" s="324"/>
      <c r="D101" s="325"/>
      <c r="E101" s="328"/>
      <c r="F101" s="337"/>
      <c r="G101" s="307">
        <f t="shared" si="26"/>
        <v>0</v>
      </c>
      <c r="H101" s="328"/>
      <c r="I101" s="242">
        <f t="shared" si="32"/>
        <v>0</v>
      </c>
      <c r="J101" s="128">
        <f t="shared" si="27"/>
        <v>0</v>
      </c>
      <c r="K101" s="478"/>
      <c r="L101" s="479"/>
      <c r="M101" s="479"/>
      <c r="N101" s="480"/>
      <c r="O101" s="195">
        <f t="shared" si="28"/>
        <v>0</v>
      </c>
      <c r="P101" s="481"/>
      <c r="Q101" s="482"/>
      <c r="R101" s="128">
        <f t="shared" si="29"/>
        <v>0</v>
      </c>
      <c r="S101" s="198">
        <f t="shared" si="30"/>
        <v>0</v>
      </c>
      <c r="T101" s="199">
        <f t="shared" si="31"/>
        <v>0</v>
      </c>
      <c r="U101" s="189"/>
    </row>
    <row r="102" spans="1:21" ht="12.75">
      <c r="A102" s="492" t="s">
        <v>21</v>
      </c>
      <c r="B102" s="489"/>
      <c r="C102" s="324"/>
      <c r="D102" s="325"/>
      <c r="E102" s="328"/>
      <c r="F102" s="337"/>
      <c r="G102" s="307">
        <f t="shared" si="26"/>
        <v>0</v>
      </c>
      <c r="H102" s="328"/>
      <c r="I102" s="242">
        <f t="shared" si="32"/>
        <v>0</v>
      </c>
      <c r="J102" s="128">
        <f t="shared" si="27"/>
        <v>0</v>
      </c>
      <c r="K102" s="478"/>
      <c r="L102" s="479"/>
      <c r="M102" s="479"/>
      <c r="N102" s="480"/>
      <c r="O102" s="195">
        <f t="shared" si="28"/>
        <v>0</v>
      </c>
      <c r="P102" s="481"/>
      <c r="Q102" s="482"/>
      <c r="R102" s="128">
        <f t="shared" si="29"/>
        <v>0</v>
      </c>
      <c r="S102" s="198">
        <f t="shared" si="30"/>
        <v>0</v>
      </c>
      <c r="T102" s="199">
        <f t="shared" si="31"/>
        <v>0</v>
      </c>
      <c r="U102" s="189"/>
    </row>
    <row r="103" spans="1:21" ht="12.75">
      <c r="A103" s="492" t="s">
        <v>22</v>
      </c>
      <c r="B103" s="489"/>
      <c r="C103" s="324"/>
      <c r="D103" s="325"/>
      <c r="E103" s="328"/>
      <c r="F103" s="337"/>
      <c r="G103" s="307">
        <f t="shared" si="26"/>
        <v>0</v>
      </c>
      <c r="H103" s="328"/>
      <c r="I103" s="242">
        <f t="shared" si="32"/>
        <v>0</v>
      </c>
      <c r="J103" s="128">
        <f t="shared" si="27"/>
        <v>0</v>
      </c>
      <c r="K103" s="478"/>
      <c r="L103" s="479"/>
      <c r="M103" s="479"/>
      <c r="N103" s="480"/>
      <c r="O103" s="195">
        <f t="shared" si="28"/>
        <v>0</v>
      </c>
      <c r="P103" s="481"/>
      <c r="Q103" s="482"/>
      <c r="R103" s="128">
        <f t="shared" si="29"/>
        <v>0</v>
      </c>
      <c r="S103" s="198">
        <f t="shared" si="30"/>
        <v>0</v>
      </c>
      <c r="T103" s="199">
        <f t="shared" si="31"/>
        <v>0</v>
      </c>
      <c r="U103" s="189"/>
    </row>
    <row r="104" spans="1:21" ht="12.75">
      <c r="A104" s="492" t="s">
        <v>23</v>
      </c>
      <c r="B104" s="489"/>
      <c r="C104" s="324"/>
      <c r="D104" s="325"/>
      <c r="E104" s="328"/>
      <c r="F104" s="337"/>
      <c r="G104" s="307">
        <f t="shared" si="26"/>
        <v>0</v>
      </c>
      <c r="H104" s="328"/>
      <c r="I104" s="242">
        <f t="shared" si="32"/>
        <v>0</v>
      </c>
      <c r="J104" s="128">
        <f t="shared" si="27"/>
        <v>0</v>
      </c>
      <c r="K104" s="478"/>
      <c r="L104" s="479"/>
      <c r="M104" s="479"/>
      <c r="N104" s="480"/>
      <c r="O104" s="195">
        <f t="shared" si="28"/>
        <v>0</v>
      </c>
      <c r="P104" s="481"/>
      <c r="Q104" s="482"/>
      <c r="R104" s="128">
        <f t="shared" si="29"/>
        <v>0</v>
      </c>
      <c r="S104" s="198">
        <f t="shared" si="30"/>
        <v>0</v>
      </c>
      <c r="T104" s="199">
        <f t="shared" si="31"/>
        <v>0</v>
      </c>
      <c r="U104" s="189"/>
    </row>
    <row r="105" spans="1:21" ht="12.75">
      <c r="A105" s="492" t="s">
        <v>24</v>
      </c>
      <c r="B105" s="490"/>
      <c r="C105" s="205"/>
      <c r="D105" s="206"/>
      <c r="E105" s="50"/>
      <c r="F105" s="302"/>
      <c r="G105" s="307">
        <f t="shared" si="26"/>
        <v>0</v>
      </c>
      <c r="H105" s="50"/>
      <c r="I105" s="242">
        <f t="shared" si="32"/>
        <v>0</v>
      </c>
      <c r="J105" s="128">
        <f t="shared" si="27"/>
        <v>0</v>
      </c>
      <c r="K105" s="50"/>
      <c r="L105" s="202"/>
      <c r="M105" s="202"/>
      <c r="N105" s="302"/>
      <c r="O105" s="195">
        <f t="shared" si="28"/>
        <v>0</v>
      </c>
      <c r="P105" s="204"/>
      <c r="Q105" s="253"/>
      <c r="R105" s="128">
        <f t="shared" si="29"/>
        <v>0</v>
      </c>
      <c r="S105" s="198">
        <f t="shared" si="30"/>
        <v>0</v>
      </c>
      <c r="T105" s="199">
        <f t="shared" si="31"/>
        <v>0</v>
      </c>
      <c r="U105" s="189"/>
    </row>
    <row r="106" spans="1:21" ht="12.75">
      <c r="A106" s="492" t="s">
        <v>25</v>
      </c>
      <c r="B106" s="201"/>
      <c r="C106" s="205"/>
      <c r="D106" s="206"/>
      <c r="E106" s="50"/>
      <c r="F106" s="302"/>
      <c r="G106" s="307">
        <f t="shared" si="26"/>
        <v>0</v>
      </c>
      <c r="H106" s="50"/>
      <c r="I106" s="243">
        <f>ROUND(IF(E106=0,,H106*S106),0)</f>
        <v>0</v>
      </c>
      <c r="J106" s="128">
        <f t="shared" si="27"/>
        <v>0</v>
      </c>
      <c r="K106" s="50"/>
      <c r="L106" s="202"/>
      <c r="M106" s="202"/>
      <c r="N106" s="302"/>
      <c r="O106" s="195">
        <f t="shared" si="28"/>
        <v>0</v>
      </c>
      <c r="P106" s="204"/>
      <c r="Q106" s="253"/>
      <c r="R106" s="128">
        <f t="shared" si="29"/>
        <v>0</v>
      </c>
      <c r="S106" s="244">
        <f t="shared" si="30"/>
        <v>0</v>
      </c>
      <c r="T106" s="199">
        <f t="shared" si="31"/>
        <v>0</v>
      </c>
      <c r="U106" s="189"/>
    </row>
    <row r="107" spans="1:21" ht="13.5" thickBot="1">
      <c r="A107" s="492" t="s">
        <v>26</v>
      </c>
      <c r="B107" s="201"/>
      <c r="C107" s="205"/>
      <c r="D107" s="206"/>
      <c r="E107" s="208"/>
      <c r="F107" s="435"/>
      <c r="G107" s="307">
        <f t="shared" si="26"/>
        <v>0</v>
      </c>
      <c r="H107" s="50"/>
      <c r="I107" s="243">
        <f>ROUND(IF(D107=0,,H107*S107),0)</f>
        <v>0</v>
      </c>
      <c r="J107" s="128">
        <f t="shared" si="27"/>
        <v>0</v>
      </c>
      <c r="K107" s="209"/>
      <c r="L107" s="210"/>
      <c r="M107" s="210"/>
      <c r="N107" s="303"/>
      <c r="O107" s="195">
        <f t="shared" si="28"/>
        <v>0</v>
      </c>
      <c r="P107" s="204"/>
      <c r="Q107" s="253"/>
      <c r="R107" s="128">
        <f t="shared" si="29"/>
        <v>0</v>
      </c>
      <c r="S107" s="244">
        <f t="shared" si="30"/>
        <v>0</v>
      </c>
      <c r="T107" s="199">
        <f t="shared" si="31"/>
        <v>0</v>
      </c>
      <c r="U107" s="189"/>
    </row>
    <row r="108" spans="1:21" ht="12.75">
      <c r="A108" s="509" t="s">
        <v>67</v>
      </c>
      <c r="B108" s="22" t="s">
        <v>68</v>
      </c>
      <c r="C108" s="254">
        <f>SUM(C88:C107)</f>
        <v>0</v>
      </c>
      <c r="D108" s="224">
        <f>SUM(D88:D107)</f>
        <v>0</v>
      </c>
      <c r="E108" s="249"/>
      <c r="F108" s="216"/>
      <c r="G108" s="224">
        <f aca="true" t="shared" si="33" ref="G108:O108">SUM(G88:G107)</f>
        <v>0</v>
      </c>
      <c r="H108" s="217">
        <f t="shared" si="33"/>
        <v>0</v>
      </c>
      <c r="I108" s="218">
        <f t="shared" si="33"/>
        <v>0</v>
      </c>
      <c r="J108" s="395">
        <f t="shared" si="33"/>
        <v>0</v>
      </c>
      <c r="K108" s="217">
        <f t="shared" si="33"/>
        <v>0</v>
      </c>
      <c r="L108" s="219">
        <f t="shared" si="33"/>
        <v>0</v>
      </c>
      <c r="M108" s="219">
        <f t="shared" si="33"/>
        <v>0</v>
      </c>
      <c r="N108" s="218">
        <f t="shared" si="33"/>
        <v>0</v>
      </c>
      <c r="O108" s="261">
        <f t="shared" si="33"/>
        <v>0</v>
      </c>
      <c r="P108" s="221"/>
      <c r="Q108" s="217">
        <f>SUM(Q88:Q107)</f>
        <v>0</v>
      </c>
      <c r="R108" s="217">
        <f>SUM(R88:R107)</f>
        <v>0</v>
      </c>
      <c r="S108" s="256">
        <f>SUM(S88:S107)</f>
        <v>0</v>
      </c>
      <c r="T108" s="256">
        <f>SUM(T88:T107)</f>
        <v>0</v>
      </c>
      <c r="U108" s="189"/>
    </row>
    <row r="109" spans="1:21" ht="13.5" thickBot="1">
      <c r="A109" s="510"/>
      <c r="B109" s="27" t="s">
        <v>69</v>
      </c>
      <c r="C109" s="257">
        <f>IF(C88&gt;0,AVERAGE(C88:C107),0)</f>
        <v>0</v>
      </c>
      <c r="D109" s="258">
        <f>IF(D88&gt;0,AVERAGE(D88:D107),0)</f>
        <v>0</v>
      </c>
      <c r="E109" s="259">
        <f>IF(E88&gt;0,AVERAGE(E88:E107),0)</f>
        <v>0</v>
      </c>
      <c r="F109" s="228">
        <f>IF(F88&gt;0,AVERAGE(F88:F107),0)</f>
        <v>0</v>
      </c>
      <c r="G109" s="258">
        <f>IF(T108&gt;0,IF(G108/T108&gt;12,12,G108/T108),0)</f>
        <v>0</v>
      </c>
      <c r="H109" s="233">
        <f>IF(H88&gt;0,AVERAGE(H88:H107),0)</f>
        <v>0</v>
      </c>
      <c r="I109" s="231">
        <f>IF(S108=0,0,I108/S108)</f>
        <v>0</v>
      </c>
      <c r="J109" s="232">
        <f>IF(S108=0,0,J108/S108)</f>
        <v>0</v>
      </c>
      <c r="K109" s="233">
        <f>IF(K108&gt;0,AVERAGE(K88:K107),0)</f>
        <v>0</v>
      </c>
      <c r="L109" s="234">
        <f>IF(L108&gt;0,AVERAGE(L88:L107),0)</f>
        <v>0</v>
      </c>
      <c r="M109" s="234">
        <f>IF(M108&gt;0,AVERAGE(M88:M107),0)</f>
        <v>0</v>
      </c>
      <c r="N109" s="231">
        <f>IF(N108&gt;0,AVERAGE(N88:N107),0)</f>
        <v>0</v>
      </c>
      <c r="O109" s="251">
        <f>IF(S108=0,0,O108/S108)</f>
        <v>0</v>
      </c>
      <c r="P109" s="235"/>
      <c r="Q109" s="236"/>
      <c r="R109" s="237"/>
      <c r="S109" s="238"/>
      <c r="T109" s="239"/>
      <c r="U109" s="189"/>
    </row>
    <row r="110" spans="4:21" ht="12.75">
      <c r="D110" s="190"/>
      <c r="E110" s="189"/>
      <c r="N110" s="35"/>
      <c r="O110" s="34"/>
      <c r="P110" s="35"/>
      <c r="Q110" s="35" t="s">
        <v>70</v>
      </c>
      <c r="R110" s="36">
        <f>IF(S108=0,0,(R108-12*J108-Q108)/S108/12)</f>
        <v>0</v>
      </c>
      <c r="U110" s="189"/>
    </row>
    <row r="111" spans="4:21" ht="12.75">
      <c r="D111" s="190"/>
      <c r="E111" s="189"/>
      <c r="O111" s="260"/>
      <c r="R111" s="190"/>
      <c r="U111" s="189"/>
    </row>
    <row r="112" spans="2:21" ht="13.5" customHeight="1" thickBot="1">
      <c r="B112" s="35" t="s">
        <v>121</v>
      </c>
      <c r="D112" s="190"/>
      <c r="E112" s="189"/>
      <c r="U112" s="189"/>
    </row>
    <row r="113" spans="1:20" s="186" customFormat="1" ht="12" customHeight="1">
      <c r="A113" s="493"/>
      <c r="B113" s="515" t="s">
        <v>0</v>
      </c>
      <c r="C113" s="513" t="s">
        <v>1</v>
      </c>
      <c r="D113" s="514"/>
      <c r="E113" s="511" t="s">
        <v>2</v>
      </c>
      <c r="F113" s="512"/>
      <c r="G113" s="119"/>
      <c r="H113" s="512" t="s">
        <v>102</v>
      </c>
      <c r="I113" s="517"/>
      <c r="J113" s="493" t="s">
        <v>114</v>
      </c>
      <c r="K113" s="495" t="s">
        <v>3</v>
      </c>
      <c r="L113" s="496"/>
      <c r="M113" s="496"/>
      <c r="N113" s="497"/>
      <c r="O113" s="493" t="s">
        <v>103</v>
      </c>
      <c r="P113" s="493" t="s">
        <v>119</v>
      </c>
      <c r="Q113" s="501" t="s">
        <v>104</v>
      </c>
      <c r="R113" s="493" t="s">
        <v>105</v>
      </c>
      <c r="S113" s="498" t="s">
        <v>106</v>
      </c>
      <c r="T113" s="493" t="s">
        <v>163</v>
      </c>
    </row>
    <row r="114" spans="1:20" s="186" customFormat="1" ht="23.25" customHeight="1" thickBot="1">
      <c r="A114" s="500"/>
      <c r="B114" s="516"/>
      <c r="C114" s="5" t="s">
        <v>107</v>
      </c>
      <c r="D114" s="125" t="s">
        <v>108</v>
      </c>
      <c r="E114" s="5" t="s">
        <v>109</v>
      </c>
      <c r="F114" s="126" t="s">
        <v>110</v>
      </c>
      <c r="G114" s="7" t="s">
        <v>118</v>
      </c>
      <c r="H114" s="466" t="s">
        <v>111</v>
      </c>
      <c r="I114" s="467" t="s">
        <v>108</v>
      </c>
      <c r="J114" s="494"/>
      <c r="K114" s="64" t="s">
        <v>4</v>
      </c>
      <c r="L114" s="65" t="s">
        <v>5</v>
      </c>
      <c r="M114" s="65" t="s">
        <v>171</v>
      </c>
      <c r="N114" s="66" t="s">
        <v>113</v>
      </c>
      <c r="O114" s="500"/>
      <c r="P114" s="494"/>
      <c r="Q114" s="502"/>
      <c r="R114" s="494"/>
      <c r="S114" s="499"/>
      <c r="T114" s="494"/>
    </row>
    <row r="115" spans="1:21" ht="12.75">
      <c r="A115" s="191" t="s">
        <v>7</v>
      </c>
      <c r="B115" s="323"/>
      <c r="C115" s="324"/>
      <c r="D115" s="325"/>
      <c r="E115" s="326"/>
      <c r="F115" s="374"/>
      <c r="G115" s="307">
        <f>IF(F115&gt;0,D115/C115*(F115+P115/12),0)</f>
        <v>0</v>
      </c>
      <c r="H115" s="328"/>
      <c r="I115" s="242">
        <f>ROUND(IF(E115=0,,H115*S115),0)</f>
        <v>0</v>
      </c>
      <c r="J115" s="128">
        <f>ROUND(IF((D115-C115)&lt;0,,(I115+K115+L115+M115+N115)/40*(D115-C115)*2),0)</f>
        <v>0</v>
      </c>
      <c r="K115" s="326"/>
      <c r="L115" s="331"/>
      <c r="M115" s="331"/>
      <c r="N115" s="374"/>
      <c r="O115" s="195">
        <f aca="true" t="shared" si="34" ref="O115:O122">SUM(I115:N115)</f>
        <v>0</v>
      </c>
      <c r="P115" s="196"/>
      <c r="Q115" s="197"/>
      <c r="R115" s="128">
        <f aca="true" t="shared" si="35" ref="R115:R122">SUM(O115*12+Q115)</f>
        <v>0</v>
      </c>
      <c r="S115" s="198">
        <f aca="true" t="shared" si="36" ref="S115:S122">ROUND(IF(C115=0,0,IF((D115/C115)&gt;1,1,D115/C115)),2)</f>
        <v>0</v>
      </c>
      <c r="T115" s="199">
        <f aca="true" t="shared" si="37" ref="T115:T122">IF(C115=0,0,D115/C115)</f>
        <v>0</v>
      </c>
      <c r="U115" s="189"/>
    </row>
    <row r="116" spans="1:21" ht="12.75">
      <c r="A116" s="200" t="s">
        <v>8</v>
      </c>
      <c r="B116" s="336"/>
      <c r="C116" s="342"/>
      <c r="D116" s="343"/>
      <c r="E116" s="338"/>
      <c r="F116" s="375"/>
      <c r="G116" s="307">
        <f aca="true" t="shared" si="38" ref="G116:G122">IF(F116&gt;0,D116/C116*(F116+P116/12),0)</f>
        <v>0</v>
      </c>
      <c r="H116" s="338"/>
      <c r="I116" s="243">
        <f>ROUND(IF(E116=0,,H116*S116),0)</f>
        <v>0</v>
      </c>
      <c r="J116" s="128">
        <f aca="true" t="shared" si="39" ref="J116:J122">ROUND(IF((D116-C116)&lt;0,,(I116+K116+L116+M116+N116)/40*(D116-C116)*2),0)</f>
        <v>0</v>
      </c>
      <c r="K116" s="338"/>
      <c r="L116" s="339"/>
      <c r="M116" s="339"/>
      <c r="N116" s="375"/>
      <c r="O116" s="195">
        <f t="shared" si="34"/>
        <v>0</v>
      </c>
      <c r="P116" s="203"/>
      <c r="Q116" s="204"/>
      <c r="R116" s="128">
        <f t="shared" si="35"/>
        <v>0</v>
      </c>
      <c r="S116" s="244">
        <f t="shared" si="36"/>
        <v>0</v>
      </c>
      <c r="T116" s="199">
        <f t="shared" si="37"/>
        <v>0</v>
      </c>
      <c r="U116" s="189"/>
    </row>
    <row r="117" spans="1:21" ht="12.75">
      <c r="A117" s="200" t="s">
        <v>9</v>
      </c>
      <c r="B117" s="336"/>
      <c r="C117" s="342"/>
      <c r="D117" s="343"/>
      <c r="E117" s="338"/>
      <c r="F117" s="375"/>
      <c r="G117" s="307">
        <f t="shared" si="38"/>
        <v>0</v>
      </c>
      <c r="H117" s="338"/>
      <c r="I117" s="243">
        <f>ROUND(IF(E117=0,,H117*S117),0)</f>
        <v>0</v>
      </c>
      <c r="J117" s="128">
        <f t="shared" si="39"/>
        <v>0</v>
      </c>
      <c r="K117" s="338"/>
      <c r="L117" s="339"/>
      <c r="M117" s="339"/>
      <c r="N117" s="375"/>
      <c r="O117" s="195">
        <f t="shared" si="34"/>
        <v>0</v>
      </c>
      <c r="P117" s="203"/>
      <c r="Q117" s="204"/>
      <c r="R117" s="128">
        <f t="shared" si="35"/>
        <v>0</v>
      </c>
      <c r="S117" s="244">
        <f t="shared" si="36"/>
        <v>0</v>
      </c>
      <c r="T117" s="199">
        <f t="shared" si="37"/>
        <v>0</v>
      </c>
      <c r="U117" s="189"/>
    </row>
    <row r="118" spans="1:21" ht="12.75">
      <c r="A118" s="200" t="s">
        <v>10</v>
      </c>
      <c r="B118" s="201"/>
      <c r="C118" s="205"/>
      <c r="D118" s="206"/>
      <c r="E118" s="50"/>
      <c r="F118" s="302"/>
      <c r="G118" s="307">
        <f t="shared" si="38"/>
        <v>0</v>
      </c>
      <c r="H118" s="50"/>
      <c r="I118" s="243">
        <f>ROUND(IF(D118=0,,H118*S118),0)</f>
        <v>0</v>
      </c>
      <c r="J118" s="128">
        <f t="shared" si="39"/>
        <v>0</v>
      </c>
      <c r="K118" s="50"/>
      <c r="L118" s="202"/>
      <c r="M118" s="202"/>
      <c r="N118" s="302"/>
      <c r="O118" s="195">
        <f t="shared" si="34"/>
        <v>0</v>
      </c>
      <c r="P118" s="203"/>
      <c r="Q118" s="204"/>
      <c r="R118" s="128">
        <f t="shared" si="35"/>
        <v>0</v>
      </c>
      <c r="S118" s="244">
        <f t="shared" si="36"/>
        <v>0</v>
      </c>
      <c r="T118" s="199">
        <f t="shared" si="37"/>
        <v>0</v>
      </c>
      <c r="U118" s="189"/>
    </row>
    <row r="119" spans="1:21" ht="12.75">
      <c r="A119" s="200" t="s">
        <v>11</v>
      </c>
      <c r="B119" s="201"/>
      <c r="C119" s="205"/>
      <c r="D119" s="206"/>
      <c r="E119" s="50"/>
      <c r="F119" s="302"/>
      <c r="G119" s="307">
        <f t="shared" si="38"/>
        <v>0</v>
      </c>
      <c r="H119" s="50"/>
      <c r="I119" s="243">
        <f>ROUND(IF(D119=0,,H119*S119),0)</f>
        <v>0</v>
      </c>
      <c r="J119" s="128">
        <f t="shared" si="39"/>
        <v>0</v>
      </c>
      <c r="K119" s="50"/>
      <c r="L119" s="202"/>
      <c r="M119" s="202"/>
      <c r="N119" s="302"/>
      <c r="O119" s="195">
        <f t="shared" si="34"/>
        <v>0</v>
      </c>
      <c r="P119" s="203"/>
      <c r="Q119" s="204"/>
      <c r="R119" s="128">
        <f t="shared" si="35"/>
        <v>0</v>
      </c>
      <c r="S119" s="244">
        <f t="shared" si="36"/>
        <v>0</v>
      </c>
      <c r="T119" s="199">
        <f t="shared" si="37"/>
        <v>0</v>
      </c>
      <c r="U119" s="189"/>
    </row>
    <row r="120" spans="1:21" ht="12.75">
      <c r="A120" s="200" t="s">
        <v>12</v>
      </c>
      <c r="B120" s="201"/>
      <c r="C120" s="205"/>
      <c r="D120" s="206"/>
      <c r="E120" s="50"/>
      <c r="F120" s="302"/>
      <c r="G120" s="307">
        <f t="shared" si="38"/>
        <v>0</v>
      </c>
      <c r="H120" s="50"/>
      <c r="I120" s="243">
        <f>ROUND(IF(D120=0,,H120*S120),0)</f>
        <v>0</v>
      </c>
      <c r="J120" s="128">
        <f t="shared" si="39"/>
        <v>0</v>
      </c>
      <c r="K120" s="50"/>
      <c r="L120" s="202"/>
      <c r="M120" s="202"/>
      <c r="N120" s="302"/>
      <c r="O120" s="195">
        <f t="shared" si="34"/>
        <v>0</v>
      </c>
      <c r="P120" s="203"/>
      <c r="Q120" s="204"/>
      <c r="R120" s="128">
        <f t="shared" si="35"/>
        <v>0</v>
      </c>
      <c r="S120" s="244">
        <f t="shared" si="36"/>
        <v>0</v>
      </c>
      <c r="T120" s="199">
        <f t="shared" si="37"/>
        <v>0</v>
      </c>
      <c r="U120" s="189"/>
    </row>
    <row r="121" spans="1:21" ht="12.75">
      <c r="A121" s="200" t="s">
        <v>13</v>
      </c>
      <c r="B121" s="201"/>
      <c r="C121" s="205"/>
      <c r="D121" s="206"/>
      <c r="E121" s="50"/>
      <c r="F121" s="302"/>
      <c r="G121" s="307">
        <f t="shared" si="38"/>
        <v>0</v>
      </c>
      <c r="H121" s="50"/>
      <c r="I121" s="243">
        <f>ROUND(IF(D121=0,,H121*S121),0)</f>
        <v>0</v>
      </c>
      <c r="J121" s="128">
        <f t="shared" si="39"/>
        <v>0</v>
      </c>
      <c r="K121" s="50"/>
      <c r="L121" s="202"/>
      <c r="M121" s="202"/>
      <c r="N121" s="302"/>
      <c r="O121" s="195">
        <f t="shared" si="34"/>
        <v>0</v>
      </c>
      <c r="P121" s="203"/>
      <c r="Q121" s="204"/>
      <c r="R121" s="128">
        <f t="shared" si="35"/>
        <v>0</v>
      </c>
      <c r="S121" s="244">
        <f t="shared" si="36"/>
        <v>0</v>
      </c>
      <c r="T121" s="199">
        <f t="shared" si="37"/>
        <v>0</v>
      </c>
      <c r="U121" s="189"/>
    </row>
    <row r="122" spans="1:21" ht="13.5" thickBot="1">
      <c r="A122" s="200" t="s">
        <v>14</v>
      </c>
      <c r="B122" s="201"/>
      <c r="C122" s="205"/>
      <c r="D122" s="206"/>
      <c r="E122" s="208"/>
      <c r="F122" s="435"/>
      <c r="G122" s="307">
        <f t="shared" si="38"/>
        <v>0</v>
      </c>
      <c r="H122" s="50"/>
      <c r="I122" s="243">
        <f>ROUND(IF(D122=0,,H122*S122),0)</f>
        <v>0</v>
      </c>
      <c r="J122" s="128">
        <f t="shared" si="39"/>
        <v>0</v>
      </c>
      <c r="K122" s="209"/>
      <c r="L122" s="210"/>
      <c r="M122" s="210"/>
      <c r="N122" s="303"/>
      <c r="O122" s="195">
        <f t="shared" si="34"/>
        <v>0</v>
      </c>
      <c r="P122" s="203"/>
      <c r="Q122" s="212"/>
      <c r="R122" s="128">
        <f t="shared" si="35"/>
        <v>0</v>
      </c>
      <c r="S122" s="244">
        <f t="shared" si="36"/>
        <v>0</v>
      </c>
      <c r="T122" s="199">
        <f t="shared" si="37"/>
        <v>0</v>
      </c>
      <c r="U122" s="189"/>
    </row>
    <row r="123" spans="1:21" ht="12.75">
      <c r="A123" s="509" t="s">
        <v>67</v>
      </c>
      <c r="B123" s="22" t="s">
        <v>68</v>
      </c>
      <c r="C123" s="213">
        <f>SUM(C115:C122)</f>
        <v>0</v>
      </c>
      <c r="D123" s="214">
        <f>SUM(D115:D122)</f>
        <v>0</v>
      </c>
      <c r="E123" s="249"/>
      <c r="F123" s="422"/>
      <c r="G123" s="224">
        <f>SUM(G115:G122)</f>
        <v>0</v>
      </c>
      <c r="H123" s="217">
        <f>SUM(H115:H122)</f>
        <v>0</v>
      </c>
      <c r="I123" s="261">
        <f aca="true" t="shared" si="40" ref="I123:R123">SUM(I115:I122)</f>
        <v>0</v>
      </c>
      <c r="J123" s="395">
        <f t="shared" si="40"/>
        <v>0</v>
      </c>
      <c r="K123" s="217">
        <f t="shared" si="40"/>
        <v>0</v>
      </c>
      <c r="L123" s="219">
        <f t="shared" si="40"/>
        <v>0</v>
      </c>
      <c r="M123" s="219">
        <f t="shared" si="40"/>
        <v>0</v>
      </c>
      <c r="N123" s="218">
        <f t="shared" si="40"/>
        <v>0</v>
      </c>
      <c r="O123" s="261">
        <f t="shared" si="40"/>
        <v>0</v>
      </c>
      <c r="P123" s="221"/>
      <c r="Q123" s="217">
        <f t="shared" si="40"/>
        <v>0</v>
      </c>
      <c r="R123" s="217">
        <f t="shared" si="40"/>
        <v>0</v>
      </c>
      <c r="S123" s="256">
        <f>SUM(S115:S122)</f>
        <v>0</v>
      </c>
      <c r="T123" s="224">
        <f>SUM(T115:T122)</f>
        <v>0</v>
      </c>
      <c r="U123" s="189"/>
    </row>
    <row r="124" spans="1:21" ht="13.5" thickBot="1">
      <c r="A124" s="510"/>
      <c r="B124" s="27" t="s">
        <v>69</v>
      </c>
      <c r="C124" s="225">
        <f>IF(C115&gt;0,AVERAGE(C115:C122),0)</f>
        <v>0</v>
      </c>
      <c r="D124" s="226">
        <f>IF(D115&gt;0,AVERAGE(D115:D122),0)</f>
        <v>0</v>
      </c>
      <c r="E124" s="259">
        <f>IF(E115&gt;0,AVERAGE(E115:E122),0)</f>
        <v>0</v>
      </c>
      <c r="F124" s="423">
        <f>IF(F115&gt;0,AVERAGE(F115:F122),0)</f>
        <v>0</v>
      </c>
      <c r="G124" s="258">
        <f>IF(T123&gt;0,IF(G123/T123&gt;12,12,G123/T123),0)</f>
        <v>0</v>
      </c>
      <c r="H124" s="233">
        <f>IF(H115&gt;0,AVERAGE(H115:H122),0)</f>
        <v>0</v>
      </c>
      <c r="I124" s="231">
        <f>IF(S123=0,0,I123/S123)</f>
        <v>0</v>
      </c>
      <c r="J124" s="232">
        <f>IF(S123=0,0,J123/S123)</f>
        <v>0</v>
      </c>
      <c r="K124" s="233">
        <f>IF(K123&gt;0,AVERAGE(K115:K122),0)</f>
        <v>0</v>
      </c>
      <c r="L124" s="234">
        <f>IF(L123&gt;0,AVERAGE(L115:L122),0)</f>
        <v>0</v>
      </c>
      <c r="M124" s="234">
        <f>IF(M123&gt;0,AVERAGE(M115:M122),0)</f>
        <v>0</v>
      </c>
      <c r="N124" s="231">
        <f>IF(N123&gt;0,AVERAGE(N115:N122),0)</f>
        <v>0</v>
      </c>
      <c r="O124" s="251">
        <f>IF(S123=0,0,O123/S123)</f>
        <v>0</v>
      </c>
      <c r="P124" s="235"/>
      <c r="Q124" s="236"/>
      <c r="R124" s="237"/>
      <c r="S124" s="238"/>
      <c r="T124" s="239"/>
      <c r="U124" s="189"/>
    </row>
    <row r="125" spans="4:21" ht="12.75">
      <c r="D125" s="190"/>
      <c r="E125" s="189"/>
      <c r="N125" s="35"/>
      <c r="O125" s="34"/>
      <c r="P125" s="35"/>
      <c r="Q125" s="35" t="s">
        <v>71</v>
      </c>
      <c r="R125" s="36">
        <f>IF(S123=0,0,(R123-12*J123-Q123)/S123/12)</f>
        <v>0</v>
      </c>
      <c r="U125" s="189"/>
    </row>
    <row r="126" spans="4:21" ht="12.75">
      <c r="D126" s="190"/>
      <c r="E126" s="189"/>
      <c r="N126" s="35"/>
      <c r="O126" s="34"/>
      <c r="P126" s="35"/>
      <c r="Q126" s="35"/>
      <c r="R126" s="35"/>
      <c r="U126" s="189"/>
    </row>
    <row r="127" spans="2:21" ht="13.5" thickBot="1">
      <c r="B127" s="35" t="s">
        <v>84</v>
      </c>
      <c r="D127" s="190"/>
      <c r="E127" s="189"/>
      <c r="O127" s="260"/>
      <c r="U127" s="189"/>
    </row>
    <row r="128" spans="1:20" s="186" customFormat="1" ht="12" customHeight="1">
      <c r="A128" s="493"/>
      <c r="B128" s="515" t="s">
        <v>0</v>
      </c>
      <c r="C128" s="513" t="s">
        <v>1</v>
      </c>
      <c r="D128" s="514"/>
      <c r="E128" s="511" t="s">
        <v>2</v>
      </c>
      <c r="F128" s="512"/>
      <c r="G128" s="119"/>
      <c r="H128" s="512" t="s">
        <v>102</v>
      </c>
      <c r="I128" s="517"/>
      <c r="J128" s="493" t="s">
        <v>114</v>
      </c>
      <c r="K128" s="495" t="s">
        <v>3</v>
      </c>
      <c r="L128" s="496"/>
      <c r="M128" s="496"/>
      <c r="N128" s="497"/>
      <c r="O128" s="493" t="s">
        <v>103</v>
      </c>
      <c r="P128" s="493" t="s">
        <v>119</v>
      </c>
      <c r="Q128" s="501" t="s">
        <v>104</v>
      </c>
      <c r="R128" s="493" t="s">
        <v>105</v>
      </c>
      <c r="S128" s="498" t="s">
        <v>106</v>
      </c>
      <c r="T128" s="493" t="s">
        <v>163</v>
      </c>
    </row>
    <row r="129" spans="1:20" s="186" customFormat="1" ht="23.25" customHeight="1" thickBot="1">
      <c r="A129" s="500"/>
      <c r="B129" s="516"/>
      <c r="C129" s="5" t="s">
        <v>107</v>
      </c>
      <c r="D129" s="125" t="s">
        <v>108</v>
      </c>
      <c r="E129" s="5" t="s">
        <v>109</v>
      </c>
      <c r="F129" s="126" t="s">
        <v>110</v>
      </c>
      <c r="G129" s="7" t="s">
        <v>118</v>
      </c>
      <c r="H129" s="6" t="s">
        <v>111</v>
      </c>
      <c r="I129" s="7" t="s">
        <v>108</v>
      </c>
      <c r="J129" s="494"/>
      <c r="K129" s="64" t="s">
        <v>4</v>
      </c>
      <c r="L129" s="65" t="s">
        <v>5</v>
      </c>
      <c r="M129" s="65" t="s">
        <v>171</v>
      </c>
      <c r="N129" s="66" t="s">
        <v>113</v>
      </c>
      <c r="O129" s="494"/>
      <c r="P129" s="494"/>
      <c r="Q129" s="502"/>
      <c r="R129" s="494"/>
      <c r="S129" s="499"/>
      <c r="T129" s="494"/>
    </row>
    <row r="130" spans="1:21" ht="12.75">
      <c r="A130" s="191" t="s">
        <v>7</v>
      </c>
      <c r="B130" s="323"/>
      <c r="C130" s="324"/>
      <c r="D130" s="325"/>
      <c r="E130" s="377"/>
      <c r="F130" s="378"/>
      <c r="G130" s="224">
        <f>IF(F130&gt;0,D130/C130*(F130+P130/12),0)</f>
        <v>0</v>
      </c>
      <c r="H130" s="328"/>
      <c r="I130" s="242">
        <f aca="true" t="shared" si="41" ref="I130:I138">ROUND(IF(E130=0,,H130*S130),0)</f>
        <v>0</v>
      </c>
      <c r="J130" s="128">
        <f>ROUND(IF((D130-C130)&lt;0,,(I130+K130+L130+M130+N130)/40*(D130-C130)*2),0)</f>
        <v>0</v>
      </c>
      <c r="K130" s="192"/>
      <c r="L130" s="193"/>
      <c r="M130" s="193"/>
      <c r="N130" s="301"/>
      <c r="O130" s="128">
        <f aca="true" t="shared" si="42" ref="O130:O143">SUM(I130:N130)</f>
        <v>0</v>
      </c>
      <c r="P130" s="333"/>
      <c r="Q130" s="197"/>
      <c r="R130" s="128">
        <f aca="true" t="shared" si="43" ref="R130:R143">SUM(O130*12+Q130)</f>
        <v>0</v>
      </c>
      <c r="S130" s="198">
        <f aca="true" t="shared" si="44" ref="S130:S143">ROUND(IF(C130=0,0,IF((D130/C130)&gt;1,1,D130/C130)),2)</f>
        <v>0</v>
      </c>
      <c r="T130" s="199">
        <f aca="true" t="shared" si="45" ref="T130:T143">IF(C130=0,0,D130/C130)</f>
        <v>0</v>
      </c>
      <c r="U130" s="189"/>
    </row>
    <row r="131" spans="1:21" ht="12.75">
      <c r="A131" s="200" t="s">
        <v>8</v>
      </c>
      <c r="B131" s="336"/>
      <c r="C131" s="342"/>
      <c r="D131" s="343"/>
      <c r="E131" s="345"/>
      <c r="F131" s="297"/>
      <c r="G131" s="424">
        <f aca="true" t="shared" si="46" ref="G131:G143">IF(F131&gt;0,D131/C131*(F131+P131/12),0)</f>
        <v>0</v>
      </c>
      <c r="H131" s="338"/>
      <c r="I131" s="243">
        <f t="shared" si="41"/>
        <v>0</v>
      </c>
      <c r="J131" s="128">
        <f aca="true" t="shared" si="47" ref="J131:J143">ROUND(IF((D131-C131)&lt;0,,(I131+K131+L131+M131+N131)/40*(D131-C131)*2),0)</f>
        <v>0</v>
      </c>
      <c r="K131" s="50"/>
      <c r="L131" s="202"/>
      <c r="M131" s="202"/>
      <c r="N131" s="302"/>
      <c r="O131" s="195">
        <f t="shared" si="42"/>
        <v>0</v>
      </c>
      <c r="P131" s="203"/>
      <c r="Q131" s="204"/>
      <c r="R131" s="128">
        <f t="shared" si="43"/>
        <v>0</v>
      </c>
      <c r="S131" s="244">
        <f t="shared" si="44"/>
        <v>0</v>
      </c>
      <c r="T131" s="199">
        <f t="shared" si="45"/>
        <v>0</v>
      </c>
      <c r="U131" s="189"/>
    </row>
    <row r="132" spans="1:21" ht="12.75">
      <c r="A132" s="200" t="s">
        <v>179</v>
      </c>
      <c r="B132" s="336"/>
      <c r="C132" s="342"/>
      <c r="D132" s="343"/>
      <c r="E132" s="345"/>
      <c r="F132" s="297"/>
      <c r="G132" s="424">
        <f t="shared" si="46"/>
        <v>0</v>
      </c>
      <c r="H132" s="338"/>
      <c r="I132" s="243">
        <f t="shared" si="41"/>
        <v>0</v>
      </c>
      <c r="J132" s="128">
        <f t="shared" si="47"/>
        <v>0</v>
      </c>
      <c r="K132" s="50"/>
      <c r="L132" s="202"/>
      <c r="M132" s="202"/>
      <c r="N132" s="302"/>
      <c r="O132" s="195">
        <f t="shared" si="42"/>
        <v>0</v>
      </c>
      <c r="P132" s="203"/>
      <c r="Q132" s="204"/>
      <c r="R132" s="128">
        <f t="shared" si="43"/>
        <v>0</v>
      </c>
      <c r="S132" s="244">
        <f t="shared" si="44"/>
        <v>0</v>
      </c>
      <c r="T132" s="199">
        <f t="shared" si="45"/>
        <v>0</v>
      </c>
      <c r="U132" s="189"/>
    </row>
    <row r="133" spans="1:21" ht="12.75">
      <c r="A133" s="200" t="s">
        <v>180</v>
      </c>
      <c r="B133" s="336"/>
      <c r="C133" s="342"/>
      <c r="D133" s="343"/>
      <c r="E133" s="345"/>
      <c r="F133" s="297"/>
      <c r="G133" s="424">
        <f t="shared" si="46"/>
        <v>0</v>
      </c>
      <c r="H133" s="338"/>
      <c r="I133" s="243">
        <f t="shared" si="41"/>
        <v>0</v>
      </c>
      <c r="J133" s="128">
        <f t="shared" si="47"/>
        <v>0</v>
      </c>
      <c r="K133" s="50"/>
      <c r="L133" s="202"/>
      <c r="M133" s="202"/>
      <c r="N133" s="302"/>
      <c r="O133" s="195">
        <f t="shared" si="42"/>
        <v>0</v>
      </c>
      <c r="P133" s="203"/>
      <c r="Q133" s="204"/>
      <c r="R133" s="128">
        <f t="shared" si="43"/>
        <v>0</v>
      </c>
      <c r="S133" s="244">
        <f t="shared" si="44"/>
        <v>0</v>
      </c>
      <c r="T133" s="199">
        <f t="shared" si="45"/>
        <v>0</v>
      </c>
      <c r="U133" s="189"/>
    </row>
    <row r="134" spans="1:21" ht="12.75">
      <c r="A134" s="200" t="s">
        <v>181</v>
      </c>
      <c r="B134" s="336"/>
      <c r="C134" s="342"/>
      <c r="D134" s="343"/>
      <c r="E134" s="345"/>
      <c r="F134" s="297"/>
      <c r="G134" s="424">
        <f t="shared" si="46"/>
        <v>0</v>
      </c>
      <c r="H134" s="338"/>
      <c r="I134" s="243">
        <f t="shared" si="41"/>
        <v>0</v>
      </c>
      <c r="J134" s="128">
        <f t="shared" si="47"/>
        <v>0</v>
      </c>
      <c r="K134" s="50"/>
      <c r="L134" s="202"/>
      <c r="M134" s="202"/>
      <c r="N134" s="302"/>
      <c r="O134" s="195">
        <f t="shared" si="42"/>
        <v>0</v>
      </c>
      <c r="P134" s="203"/>
      <c r="Q134" s="204"/>
      <c r="R134" s="128">
        <f t="shared" si="43"/>
        <v>0</v>
      </c>
      <c r="S134" s="244">
        <f t="shared" si="44"/>
        <v>0</v>
      </c>
      <c r="T134" s="199">
        <f t="shared" si="45"/>
        <v>0</v>
      </c>
      <c r="U134" s="189"/>
    </row>
    <row r="135" spans="1:21" ht="12.75">
      <c r="A135" s="200" t="s">
        <v>182</v>
      </c>
      <c r="B135" s="336"/>
      <c r="C135" s="342"/>
      <c r="D135" s="343"/>
      <c r="E135" s="345"/>
      <c r="F135" s="297"/>
      <c r="G135" s="424">
        <f t="shared" si="46"/>
        <v>0</v>
      </c>
      <c r="H135" s="338"/>
      <c r="I135" s="243">
        <f t="shared" si="41"/>
        <v>0</v>
      </c>
      <c r="J135" s="128">
        <f t="shared" si="47"/>
        <v>0</v>
      </c>
      <c r="K135" s="50"/>
      <c r="L135" s="202"/>
      <c r="M135" s="202"/>
      <c r="N135" s="302"/>
      <c r="O135" s="195">
        <f t="shared" si="42"/>
        <v>0</v>
      </c>
      <c r="P135" s="203"/>
      <c r="Q135" s="204"/>
      <c r="R135" s="128">
        <f t="shared" si="43"/>
        <v>0</v>
      </c>
      <c r="S135" s="244">
        <f t="shared" si="44"/>
        <v>0</v>
      </c>
      <c r="T135" s="199">
        <f t="shared" si="45"/>
        <v>0</v>
      </c>
      <c r="U135" s="189"/>
    </row>
    <row r="136" spans="1:21" ht="12.75">
      <c r="A136" s="200" t="s">
        <v>183</v>
      </c>
      <c r="B136" s="336"/>
      <c r="C136" s="342"/>
      <c r="D136" s="343"/>
      <c r="E136" s="345"/>
      <c r="F136" s="297"/>
      <c r="G136" s="424">
        <f t="shared" si="46"/>
        <v>0</v>
      </c>
      <c r="H136" s="338"/>
      <c r="I136" s="243">
        <f t="shared" si="41"/>
        <v>0</v>
      </c>
      <c r="J136" s="128">
        <f t="shared" si="47"/>
        <v>0</v>
      </c>
      <c r="K136" s="50"/>
      <c r="L136" s="202"/>
      <c r="M136" s="202"/>
      <c r="N136" s="302"/>
      <c r="O136" s="195">
        <f t="shared" si="42"/>
        <v>0</v>
      </c>
      <c r="P136" s="203"/>
      <c r="Q136" s="204"/>
      <c r="R136" s="128">
        <f t="shared" si="43"/>
        <v>0</v>
      </c>
      <c r="S136" s="244">
        <f t="shared" si="44"/>
        <v>0</v>
      </c>
      <c r="T136" s="199">
        <f t="shared" si="45"/>
        <v>0</v>
      </c>
      <c r="U136" s="189"/>
    </row>
    <row r="137" spans="1:21" ht="12.75">
      <c r="A137" s="200" t="s">
        <v>184</v>
      </c>
      <c r="B137" s="336"/>
      <c r="C137" s="342"/>
      <c r="D137" s="343"/>
      <c r="E137" s="345"/>
      <c r="F137" s="297"/>
      <c r="G137" s="424">
        <f t="shared" si="46"/>
        <v>0</v>
      </c>
      <c r="H137" s="338"/>
      <c r="I137" s="243">
        <f t="shared" si="41"/>
        <v>0</v>
      </c>
      <c r="J137" s="128">
        <f t="shared" si="47"/>
        <v>0</v>
      </c>
      <c r="K137" s="50"/>
      <c r="L137" s="202"/>
      <c r="M137" s="202"/>
      <c r="N137" s="302"/>
      <c r="O137" s="195">
        <f t="shared" si="42"/>
        <v>0</v>
      </c>
      <c r="P137" s="203"/>
      <c r="Q137" s="204"/>
      <c r="R137" s="128">
        <f t="shared" si="43"/>
        <v>0</v>
      </c>
      <c r="S137" s="244">
        <f t="shared" si="44"/>
        <v>0</v>
      </c>
      <c r="T137" s="199">
        <f t="shared" si="45"/>
        <v>0</v>
      </c>
      <c r="U137" s="189"/>
    </row>
    <row r="138" spans="1:21" ht="12.75">
      <c r="A138" s="200" t="s">
        <v>185</v>
      </c>
      <c r="B138" s="336"/>
      <c r="C138" s="342"/>
      <c r="D138" s="343"/>
      <c r="E138" s="345"/>
      <c r="F138" s="297"/>
      <c r="G138" s="424">
        <f t="shared" si="46"/>
        <v>0</v>
      </c>
      <c r="H138" s="379"/>
      <c r="I138" s="243">
        <f t="shared" si="41"/>
        <v>0</v>
      </c>
      <c r="J138" s="128">
        <f t="shared" si="47"/>
        <v>0</v>
      </c>
      <c r="K138" s="50"/>
      <c r="L138" s="202"/>
      <c r="M138" s="202"/>
      <c r="N138" s="302"/>
      <c r="O138" s="195">
        <f t="shared" si="42"/>
        <v>0</v>
      </c>
      <c r="P138" s="203"/>
      <c r="Q138" s="204"/>
      <c r="R138" s="128">
        <f t="shared" si="43"/>
        <v>0</v>
      </c>
      <c r="S138" s="244">
        <f t="shared" si="44"/>
        <v>0</v>
      </c>
      <c r="T138" s="199">
        <f t="shared" si="45"/>
        <v>0</v>
      </c>
      <c r="U138" s="189"/>
    </row>
    <row r="139" spans="1:21" ht="12.75">
      <c r="A139" s="200" t="s">
        <v>186</v>
      </c>
      <c r="B139" s="336"/>
      <c r="C139" s="342"/>
      <c r="D139" s="343"/>
      <c r="E139" s="338"/>
      <c r="F139" s="344"/>
      <c r="G139" s="307">
        <f t="shared" si="46"/>
        <v>0</v>
      </c>
      <c r="H139" s="338"/>
      <c r="I139" s="243">
        <f>ROUND(IF(D139=0,,H139*S139),0)</f>
        <v>0</v>
      </c>
      <c r="J139" s="128">
        <f t="shared" si="47"/>
        <v>0</v>
      </c>
      <c r="K139" s="50"/>
      <c r="L139" s="202"/>
      <c r="M139" s="202"/>
      <c r="N139" s="302"/>
      <c r="O139" s="195">
        <f t="shared" si="42"/>
        <v>0</v>
      </c>
      <c r="P139" s="203"/>
      <c r="Q139" s="204"/>
      <c r="R139" s="128">
        <f t="shared" si="43"/>
        <v>0</v>
      </c>
      <c r="S139" s="244">
        <f t="shared" si="44"/>
        <v>0</v>
      </c>
      <c r="T139" s="199">
        <f t="shared" si="45"/>
        <v>0</v>
      </c>
      <c r="U139" s="189"/>
    </row>
    <row r="140" spans="1:21" ht="12.75">
      <c r="A140" s="200" t="s">
        <v>187</v>
      </c>
      <c r="B140" s="201"/>
      <c r="C140" s="205"/>
      <c r="D140" s="206"/>
      <c r="E140" s="50"/>
      <c r="F140" s="302"/>
      <c r="G140" s="307">
        <f t="shared" si="46"/>
        <v>0</v>
      </c>
      <c r="H140" s="338"/>
      <c r="I140" s="243">
        <f>ROUND(IF(D140=0,,H140*S140),0)</f>
        <v>0</v>
      </c>
      <c r="J140" s="128">
        <f t="shared" si="47"/>
        <v>0</v>
      </c>
      <c r="K140" s="50"/>
      <c r="L140" s="202"/>
      <c r="M140" s="202"/>
      <c r="N140" s="302"/>
      <c r="O140" s="195">
        <f t="shared" si="42"/>
        <v>0</v>
      </c>
      <c r="P140" s="203"/>
      <c r="Q140" s="204"/>
      <c r="R140" s="128">
        <f t="shared" si="43"/>
        <v>0</v>
      </c>
      <c r="S140" s="244">
        <f t="shared" si="44"/>
        <v>0</v>
      </c>
      <c r="T140" s="199">
        <f t="shared" si="45"/>
        <v>0</v>
      </c>
      <c r="U140" s="189"/>
    </row>
    <row r="141" spans="1:21" ht="12.75">
      <c r="A141" s="200" t="s">
        <v>188</v>
      </c>
      <c r="B141" s="201"/>
      <c r="C141" s="205"/>
      <c r="D141" s="206"/>
      <c r="E141" s="50"/>
      <c r="F141" s="302"/>
      <c r="G141" s="307">
        <f t="shared" si="46"/>
        <v>0</v>
      </c>
      <c r="H141" s="50"/>
      <c r="I141" s="243">
        <f>ROUND(IF(D141=0,,H141*S141),0)</f>
        <v>0</v>
      </c>
      <c r="J141" s="128">
        <f t="shared" si="47"/>
        <v>0</v>
      </c>
      <c r="K141" s="50"/>
      <c r="L141" s="202"/>
      <c r="M141" s="202"/>
      <c r="N141" s="302"/>
      <c r="O141" s="195">
        <f t="shared" si="42"/>
        <v>0</v>
      </c>
      <c r="P141" s="203"/>
      <c r="Q141" s="204"/>
      <c r="R141" s="128">
        <f t="shared" si="43"/>
        <v>0</v>
      </c>
      <c r="S141" s="244">
        <f t="shared" si="44"/>
        <v>0</v>
      </c>
      <c r="T141" s="199">
        <f t="shared" si="45"/>
        <v>0</v>
      </c>
      <c r="U141" s="189"/>
    </row>
    <row r="142" spans="1:21" ht="12.75">
      <c r="A142" s="200">
        <v>13</v>
      </c>
      <c r="B142" s="201"/>
      <c r="C142" s="205"/>
      <c r="D142" s="206"/>
      <c r="E142" s="50"/>
      <c r="F142" s="302"/>
      <c r="G142" s="307">
        <f t="shared" si="46"/>
        <v>0</v>
      </c>
      <c r="H142" s="50"/>
      <c r="I142" s="243">
        <f>ROUND(IF(D142=0,,H142*S142),0)</f>
        <v>0</v>
      </c>
      <c r="J142" s="128">
        <f t="shared" si="47"/>
        <v>0</v>
      </c>
      <c r="K142" s="50"/>
      <c r="L142" s="202"/>
      <c r="M142" s="202"/>
      <c r="N142" s="302"/>
      <c r="O142" s="195">
        <f t="shared" si="42"/>
        <v>0</v>
      </c>
      <c r="P142" s="203"/>
      <c r="Q142" s="204"/>
      <c r="R142" s="128">
        <f t="shared" si="43"/>
        <v>0</v>
      </c>
      <c r="S142" s="244">
        <f t="shared" si="44"/>
        <v>0</v>
      </c>
      <c r="T142" s="199">
        <f t="shared" si="45"/>
        <v>0</v>
      </c>
      <c r="U142" s="189"/>
    </row>
    <row r="143" spans="1:21" ht="13.5" thickBot="1">
      <c r="A143" s="200">
        <v>14</v>
      </c>
      <c r="B143" s="201"/>
      <c r="C143" s="246"/>
      <c r="D143" s="247"/>
      <c r="E143" s="208"/>
      <c r="F143" s="435"/>
      <c r="G143" s="307">
        <f t="shared" si="46"/>
        <v>0</v>
      </c>
      <c r="H143" s="50"/>
      <c r="I143" s="243">
        <f>ROUND(IF(D143=0,,H143*S143),0)</f>
        <v>0</v>
      </c>
      <c r="J143" s="128">
        <f t="shared" si="47"/>
        <v>0</v>
      </c>
      <c r="K143" s="209"/>
      <c r="L143" s="210"/>
      <c r="M143" s="210"/>
      <c r="N143" s="303"/>
      <c r="O143" s="195">
        <f t="shared" si="42"/>
        <v>0</v>
      </c>
      <c r="P143" s="203"/>
      <c r="Q143" s="212"/>
      <c r="R143" s="128">
        <f t="shared" si="43"/>
        <v>0</v>
      </c>
      <c r="S143" s="244">
        <f t="shared" si="44"/>
        <v>0</v>
      </c>
      <c r="T143" s="199">
        <f t="shared" si="45"/>
        <v>0</v>
      </c>
      <c r="U143" s="189"/>
    </row>
    <row r="144" spans="1:21" ht="12.75">
      <c r="A144" s="509" t="s">
        <v>67</v>
      </c>
      <c r="B144" s="22" t="s">
        <v>68</v>
      </c>
      <c r="C144" s="213">
        <f>SUM(C130:C143)</f>
        <v>0</v>
      </c>
      <c r="D144" s="214">
        <f>SUM(D130:D143)</f>
        <v>0</v>
      </c>
      <c r="E144" s="249"/>
      <c r="F144" s="255"/>
      <c r="G144" s="224">
        <f>SUM(G130:G143)</f>
        <v>0</v>
      </c>
      <c r="H144" s="217">
        <f>SUM(H130:H143)</f>
        <v>0</v>
      </c>
      <c r="I144" s="261">
        <f aca="true" t="shared" si="48" ref="I144:O144">SUM(I130:I143)</f>
        <v>0</v>
      </c>
      <c r="J144" s="395">
        <f t="shared" si="48"/>
        <v>0</v>
      </c>
      <c r="K144" s="217">
        <f t="shared" si="48"/>
        <v>0</v>
      </c>
      <c r="L144" s="219">
        <f t="shared" si="48"/>
        <v>0</v>
      </c>
      <c r="M144" s="219">
        <f t="shared" si="48"/>
        <v>0</v>
      </c>
      <c r="N144" s="218">
        <f t="shared" si="48"/>
        <v>0</v>
      </c>
      <c r="O144" s="397">
        <f t="shared" si="48"/>
        <v>0</v>
      </c>
      <c r="P144" s="262"/>
      <c r="Q144" s="217">
        <f>SUM(Q130:Q143)</f>
        <v>0</v>
      </c>
      <c r="R144" s="217">
        <f>SUM(R130:R143)</f>
        <v>0</v>
      </c>
      <c r="S144" s="223">
        <f>SUM(S130:S143)</f>
        <v>0</v>
      </c>
      <c r="T144" s="224">
        <f>SUM(T130:T143)</f>
        <v>0</v>
      </c>
      <c r="U144" s="189"/>
    </row>
    <row r="145" spans="1:21" ht="13.5" thickBot="1">
      <c r="A145" s="510"/>
      <c r="B145" s="27" t="s">
        <v>69</v>
      </c>
      <c r="C145" s="225">
        <f aca="true" t="shared" si="49" ref="C145:H145">IF(C130&gt;0,AVERAGE(C130:C143),0)</f>
        <v>0</v>
      </c>
      <c r="D145" s="227">
        <f t="shared" si="49"/>
        <v>0</v>
      </c>
      <c r="E145" s="259">
        <f t="shared" si="49"/>
        <v>0</v>
      </c>
      <c r="F145" s="228">
        <f t="shared" si="49"/>
        <v>0</v>
      </c>
      <c r="G145" s="258">
        <f>IF(T144&gt;0,IF(G144/T144&gt;12,12,G144/T144),0)</f>
        <v>0</v>
      </c>
      <c r="H145" s="233">
        <f t="shared" si="49"/>
        <v>0</v>
      </c>
      <c r="I145" s="231">
        <f>IF(S144=0,0,I144/S144)</f>
        <v>0</v>
      </c>
      <c r="J145" s="232">
        <f>IF(S144=0,0,J144/S144)</f>
        <v>0</v>
      </c>
      <c r="K145" s="233">
        <f>IF(K144&gt;0,AVERAGE(K130:K143),0)</f>
        <v>0</v>
      </c>
      <c r="L145" s="234">
        <f>IF(L144&gt;0,AVERAGE(L130:L143),0)</f>
        <v>0</v>
      </c>
      <c r="M145" s="234">
        <f>IF(M144&gt;0,AVERAGE(M130:M143),0)</f>
        <v>0</v>
      </c>
      <c r="N145" s="231">
        <f>IF(N144&gt;0,AVERAGE(N130:N143),0)</f>
        <v>0</v>
      </c>
      <c r="O145" s="398">
        <f>IF(S144=0,0,O144/S144)</f>
        <v>0</v>
      </c>
      <c r="P145" s="263"/>
      <c r="Q145" s="263"/>
      <c r="R145" s="263"/>
      <c r="S145" s="263"/>
      <c r="T145" s="235"/>
      <c r="U145" s="189"/>
    </row>
    <row r="146" spans="4:21" ht="12.75">
      <c r="D146" s="190"/>
      <c r="E146" s="189"/>
      <c r="N146" s="35"/>
      <c r="O146" s="34"/>
      <c r="P146" s="35"/>
      <c r="Q146" s="35" t="s">
        <v>71</v>
      </c>
      <c r="R146" s="36">
        <f>IF(S144=0,0,(R144-12*J144-Q144)/S144/12)</f>
        <v>0</v>
      </c>
      <c r="U146" s="189"/>
    </row>
    <row r="147" spans="2:21" ht="13.5" thickBot="1">
      <c r="B147" s="35" t="s">
        <v>72</v>
      </c>
      <c r="D147" s="190"/>
      <c r="E147" s="189"/>
      <c r="U147" s="189"/>
    </row>
    <row r="148" spans="2:20" s="186" customFormat="1" ht="13.5" customHeight="1">
      <c r="B148" s="39" t="s">
        <v>73</v>
      </c>
      <c r="C148" s="541"/>
      <c r="D148" s="541"/>
      <c r="E148" s="541"/>
      <c r="F148" s="541"/>
      <c r="G148" s="541"/>
      <c r="H148" s="542"/>
      <c r="I148" s="493" t="s">
        <v>115</v>
      </c>
      <c r="J148" s="515" t="s">
        <v>167</v>
      </c>
      <c r="K148" s="495" t="s">
        <v>3</v>
      </c>
      <c r="L148" s="496"/>
      <c r="M148" s="496"/>
      <c r="N148" s="497"/>
      <c r="O148" s="493" t="s">
        <v>116</v>
      </c>
      <c r="P148" s="493"/>
      <c r="Q148" s="493" t="s">
        <v>104</v>
      </c>
      <c r="R148" s="493" t="s">
        <v>105</v>
      </c>
      <c r="S148" s="493" t="s">
        <v>117</v>
      </c>
      <c r="T148" s="493" t="s">
        <v>163</v>
      </c>
    </row>
    <row r="149" spans="2:20" s="186" customFormat="1" ht="21" customHeight="1" thickBot="1">
      <c r="B149" s="40" t="s">
        <v>74</v>
      </c>
      <c r="C149" s="543"/>
      <c r="D149" s="543"/>
      <c r="E149" s="543"/>
      <c r="F149" s="543"/>
      <c r="G149" s="543"/>
      <c r="H149" s="544"/>
      <c r="I149" s="494"/>
      <c r="J149" s="516"/>
      <c r="K149" s="64" t="s">
        <v>4</v>
      </c>
      <c r="L149" s="65" t="s">
        <v>5</v>
      </c>
      <c r="M149" s="65" t="s">
        <v>171</v>
      </c>
      <c r="N149" s="66" t="s">
        <v>113</v>
      </c>
      <c r="O149" s="500"/>
      <c r="P149" s="494"/>
      <c r="Q149" s="494"/>
      <c r="R149" s="500"/>
      <c r="S149" s="500"/>
      <c r="T149" s="494"/>
    </row>
    <row r="150" spans="2:21" ht="12.75">
      <c r="B150" s="264" t="s">
        <v>75</v>
      </c>
      <c r="C150" s="545"/>
      <c r="D150" s="545"/>
      <c r="E150" s="545"/>
      <c r="F150" s="545"/>
      <c r="G150" s="545"/>
      <c r="H150" s="546"/>
      <c r="I150" s="265">
        <f aca="true" t="shared" si="50" ref="I150:O150">I31*12</f>
        <v>0</v>
      </c>
      <c r="J150" s="265">
        <f t="shared" si="50"/>
        <v>0</v>
      </c>
      <c r="K150" s="265">
        <f t="shared" si="50"/>
        <v>0</v>
      </c>
      <c r="L150" s="266">
        <f t="shared" si="50"/>
        <v>0</v>
      </c>
      <c r="M150" s="267">
        <f t="shared" si="50"/>
        <v>0</v>
      </c>
      <c r="N150" s="267">
        <f t="shared" si="50"/>
        <v>0</v>
      </c>
      <c r="O150" s="267">
        <f t="shared" si="50"/>
        <v>0</v>
      </c>
      <c r="P150" s="269"/>
      <c r="Q150" s="268">
        <f>Q31</f>
        <v>0</v>
      </c>
      <c r="R150" s="268">
        <f aca="true" t="shared" si="51" ref="R150:R155">O150+Q150</f>
        <v>0</v>
      </c>
      <c r="S150" s="270">
        <f>S31</f>
        <v>0</v>
      </c>
      <c r="T150" s="270">
        <f>T31</f>
        <v>0</v>
      </c>
      <c r="U150" s="189"/>
    </row>
    <row r="151" spans="2:21" ht="12.75">
      <c r="B151" s="399" t="s">
        <v>162</v>
      </c>
      <c r="C151" s="533"/>
      <c r="D151" s="534"/>
      <c r="E151" s="534"/>
      <c r="F151" s="534"/>
      <c r="G151" s="534"/>
      <c r="H151" s="535"/>
      <c r="I151" s="271">
        <f aca="true" t="shared" si="52" ref="I151:O151">I52*12</f>
        <v>0</v>
      </c>
      <c r="J151" s="271">
        <f t="shared" si="52"/>
        <v>0</v>
      </c>
      <c r="K151" s="271">
        <f t="shared" si="52"/>
        <v>0</v>
      </c>
      <c r="L151" s="271">
        <f t="shared" si="52"/>
        <v>0</v>
      </c>
      <c r="M151" s="271">
        <f t="shared" si="52"/>
        <v>0</v>
      </c>
      <c r="N151" s="271">
        <f t="shared" si="52"/>
        <v>0</v>
      </c>
      <c r="O151" s="271">
        <f t="shared" si="52"/>
        <v>0</v>
      </c>
      <c r="P151" s="273"/>
      <c r="Q151" s="272">
        <f>Q52</f>
        <v>0</v>
      </c>
      <c r="R151" s="272">
        <f t="shared" si="51"/>
        <v>0</v>
      </c>
      <c r="S151" s="274">
        <f>S52</f>
        <v>0</v>
      </c>
      <c r="T151" s="274">
        <f>T52</f>
        <v>0</v>
      </c>
      <c r="U151" s="189"/>
    </row>
    <row r="152" spans="2:21" ht="12.75">
      <c r="B152" s="275" t="s">
        <v>76</v>
      </c>
      <c r="C152" s="531"/>
      <c r="D152" s="531"/>
      <c r="E152" s="531"/>
      <c r="F152" s="531"/>
      <c r="G152" s="531"/>
      <c r="H152" s="532"/>
      <c r="I152" s="271">
        <f aca="true" t="shared" si="53" ref="I152:O152">I82*12</f>
        <v>0</v>
      </c>
      <c r="J152" s="271">
        <f t="shared" si="53"/>
        <v>0</v>
      </c>
      <c r="K152" s="271">
        <f t="shared" si="53"/>
        <v>0</v>
      </c>
      <c r="L152" s="276">
        <f t="shared" si="53"/>
        <v>0</v>
      </c>
      <c r="M152" s="271">
        <f t="shared" si="53"/>
        <v>0</v>
      </c>
      <c r="N152" s="271">
        <f t="shared" si="53"/>
        <v>0</v>
      </c>
      <c r="O152" s="271">
        <f t="shared" si="53"/>
        <v>0</v>
      </c>
      <c r="P152" s="273"/>
      <c r="Q152" s="272">
        <f>Q82</f>
        <v>0</v>
      </c>
      <c r="R152" s="272">
        <f t="shared" si="51"/>
        <v>0</v>
      </c>
      <c r="S152" s="274">
        <f>S82</f>
        <v>0</v>
      </c>
      <c r="T152" s="274">
        <f>T82</f>
        <v>0</v>
      </c>
      <c r="U152" s="189"/>
    </row>
    <row r="153" spans="2:21" ht="12.75">
      <c r="B153" s="275" t="s">
        <v>120</v>
      </c>
      <c r="C153" s="533"/>
      <c r="D153" s="534"/>
      <c r="E153" s="534"/>
      <c r="F153" s="534"/>
      <c r="G153" s="534"/>
      <c r="H153" s="535"/>
      <c r="I153" s="271">
        <f aca="true" t="shared" si="54" ref="I153:O153">I108*12</f>
        <v>0</v>
      </c>
      <c r="J153" s="271">
        <f t="shared" si="54"/>
        <v>0</v>
      </c>
      <c r="K153" s="271">
        <f t="shared" si="54"/>
        <v>0</v>
      </c>
      <c r="L153" s="276">
        <f t="shared" si="54"/>
        <v>0</v>
      </c>
      <c r="M153" s="271">
        <f t="shared" si="54"/>
        <v>0</v>
      </c>
      <c r="N153" s="271">
        <f t="shared" si="54"/>
        <v>0</v>
      </c>
      <c r="O153" s="271">
        <f t="shared" si="54"/>
        <v>0</v>
      </c>
      <c r="P153" s="273"/>
      <c r="Q153" s="272">
        <f>Q108</f>
        <v>0</v>
      </c>
      <c r="R153" s="272">
        <f t="shared" si="51"/>
        <v>0</v>
      </c>
      <c r="S153" s="274">
        <f>S108</f>
        <v>0</v>
      </c>
      <c r="T153" s="274">
        <f>T108</f>
        <v>0</v>
      </c>
      <c r="U153" s="189"/>
    </row>
    <row r="154" spans="2:21" ht="12.75">
      <c r="B154" s="275" t="s">
        <v>91</v>
      </c>
      <c r="C154" s="531"/>
      <c r="D154" s="531"/>
      <c r="E154" s="531"/>
      <c r="F154" s="531"/>
      <c r="G154" s="531"/>
      <c r="H154" s="532"/>
      <c r="I154" s="271">
        <f aca="true" t="shared" si="55" ref="I154:O154">I123*12</f>
        <v>0</v>
      </c>
      <c r="J154" s="271">
        <f t="shared" si="55"/>
        <v>0</v>
      </c>
      <c r="K154" s="271">
        <f t="shared" si="55"/>
        <v>0</v>
      </c>
      <c r="L154" s="276">
        <f t="shared" si="55"/>
        <v>0</v>
      </c>
      <c r="M154" s="271">
        <f t="shared" si="55"/>
        <v>0</v>
      </c>
      <c r="N154" s="271">
        <f t="shared" si="55"/>
        <v>0</v>
      </c>
      <c r="O154" s="271">
        <f t="shared" si="55"/>
        <v>0</v>
      </c>
      <c r="P154" s="273"/>
      <c r="Q154" s="272">
        <f>Q123</f>
        <v>0</v>
      </c>
      <c r="R154" s="272">
        <f t="shared" si="51"/>
        <v>0</v>
      </c>
      <c r="S154" s="274">
        <f>S123</f>
        <v>0</v>
      </c>
      <c r="T154" s="274">
        <f>T123</f>
        <v>0</v>
      </c>
      <c r="U154" s="189"/>
    </row>
    <row r="155" spans="2:21" ht="13.5" thickBot="1">
      <c r="B155" s="277" t="s">
        <v>77</v>
      </c>
      <c r="C155" s="539"/>
      <c r="D155" s="539"/>
      <c r="E155" s="539"/>
      <c r="F155" s="539"/>
      <c r="G155" s="539"/>
      <c r="H155" s="540"/>
      <c r="I155" s="278">
        <f aca="true" t="shared" si="56" ref="I155:O155">I144*12</f>
        <v>0</v>
      </c>
      <c r="J155" s="278">
        <f t="shared" si="56"/>
        <v>0</v>
      </c>
      <c r="K155" s="278">
        <f t="shared" si="56"/>
        <v>0</v>
      </c>
      <c r="L155" s="279">
        <f t="shared" si="56"/>
        <v>0</v>
      </c>
      <c r="M155" s="278">
        <f t="shared" si="56"/>
        <v>0</v>
      </c>
      <c r="N155" s="278">
        <f t="shared" si="56"/>
        <v>0</v>
      </c>
      <c r="O155" s="278">
        <f t="shared" si="56"/>
        <v>0</v>
      </c>
      <c r="P155" s="281"/>
      <c r="Q155" s="280">
        <f>Q144</f>
        <v>0</v>
      </c>
      <c r="R155" s="280">
        <f t="shared" si="51"/>
        <v>0</v>
      </c>
      <c r="S155" s="282">
        <f>S144</f>
        <v>0</v>
      </c>
      <c r="T155" s="282">
        <f>T144</f>
        <v>0</v>
      </c>
      <c r="U155" s="189"/>
    </row>
    <row r="156" spans="2:21" ht="13.5" thickBot="1">
      <c r="B156" s="283" t="s">
        <v>78</v>
      </c>
      <c r="C156" s="536"/>
      <c r="D156" s="537"/>
      <c r="E156" s="537"/>
      <c r="F156" s="537"/>
      <c r="G156" s="537"/>
      <c r="H156" s="538"/>
      <c r="I156" s="284">
        <f>SUM(I150:I155)</f>
        <v>0</v>
      </c>
      <c r="J156" s="284">
        <f aca="true" t="shared" si="57" ref="J156:T156">SUM(J150:J155)</f>
        <v>0</v>
      </c>
      <c r="K156" s="284">
        <f t="shared" si="57"/>
        <v>0</v>
      </c>
      <c r="L156" s="284">
        <f t="shared" si="57"/>
        <v>0</v>
      </c>
      <c r="M156" s="284">
        <f t="shared" si="57"/>
        <v>0</v>
      </c>
      <c r="N156" s="284">
        <f t="shared" si="57"/>
        <v>0</v>
      </c>
      <c r="O156" s="285">
        <f t="shared" si="57"/>
        <v>0</v>
      </c>
      <c r="P156" s="286"/>
      <c r="Q156" s="286">
        <f t="shared" si="57"/>
        <v>0</v>
      </c>
      <c r="R156" s="286">
        <f t="shared" si="57"/>
        <v>0</v>
      </c>
      <c r="S156" s="287">
        <f t="shared" si="57"/>
        <v>0</v>
      </c>
      <c r="T156" s="287">
        <f t="shared" si="57"/>
        <v>0</v>
      </c>
      <c r="U156" s="189"/>
    </row>
    <row r="157" spans="2:21" ht="12.75">
      <c r="B157" s="288"/>
      <c r="C157" s="288"/>
      <c r="D157" s="288"/>
      <c r="E157" s="288"/>
      <c r="F157" s="288"/>
      <c r="G157" s="288"/>
      <c r="H157" s="288"/>
      <c r="I157" s="289"/>
      <c r="J157" s="289"/>
      <c r="K157" s="289"/>
      <c r="L157" s="289"/>
      <c r="M157" s="289"/>
      <c r="N157" s="289"/>
      <c r="O157" s="290"/>
      <c r="P157" s="290"/>
      <c r="Q157" s="291"/>
      <c r="U157" s="189"/>
    </row>
    <row r="158" spans="2:21" ht="13.5" thickBot="1">
      <c r="B158" s="288"/>
      <c r="C158" s="288"/>
      <c r="D158" s="288"/>
      <c r="E158" s="288"/>
      <c r="F158" s="288"/>
      <c r="G158" s="288"/>
      <c r="H158" s="288"/>
      <c r="I158" s="289"/>
      <c r="J158" s="289"/>
      <c r="K158" s="289"/>
      <c r="L158" s="289"/>
      <c r="M158" s="289"/>
      <c r="N158" s="289"/>
      <c r="O158" s="290"/>
      <c r="P158" s="290"/>
      <c r="Q158" s="291"/>
      <c r="U158" s="189"/>
    </row>
    <row r="159" spans="2:19" s="31" customFormat="1" ht="13.5" thickBot="1">
      <c r="B159" s="528" t="s">
        <v>122</v>
      </c>
      <c r="C159" s="529"/>
      <c r="D159" s="529"/>
      <c r="E159" s="529"/>
      <c r="F159" s="530"/>
      <c r="G159" s="438"/>
      <c r="H159" s="439"/>
      <c r="I159" s="439"/>
      <c r="J159" s="439"/>
      <c r="K159" s="439"/>
      <c r="L159" s="439"/>
      <c r="M159" s="439"/>
      <c r="N159" s="439"/>
      <c r="O159" s="439"/>
      <c r="P159" s="440"/>
      <c r="Q159" s="440"/>
      <c r="R159" s="440"/>
      <c r="S159" s="32"/>
    </row>
    <row r="160" spans="2:19" s="31" customFormat="1" ht="12.75">
      <c r="B160" s="518" t="s">
        <v>174</v>
      </c>
      <c r="C160" s="519"/>
      <c r="D160" s="520"/>
      <c r="E160" s="521"/>
      <c r="F160" s="522"/>
      <c r="G160" s="441"/>
      <c r="H160" s="442"/>
      <c r="I160" s="443"/>
      <c r="J160" s="444"/>
      <c r="K160" s="445"/>
      <c r="L160" s="445"/>
      <c r="M160" s="445"/>
      <c r="N160" s="445"/>
      <c r="O160" s="445"/>
      <c r="P160" s="440"/>
      <c r="Q160" s="440"/>
      <c r="R160" s="440"/>
      <c r="S160" s="32"/>
    </row>
    <row r="161" spans="2:19" s="31" customFormat="1" ht="13.5" thickBot="1">
      <c r="B161" s="523" t="s">
        <v>175</v>
      </c>
      <c r="C161" s="524"/>
      <c r="D161" s="525"/>
      <c r="E161" s="526"/>
      <c r="F161" s="527"/>
      <c r="G161" s="441"/>
      <c r="H161" s="443"/>
      <c r="I161" s="443"/>
      <c r="J161" s="445"/>
      <c r="K161" s="445"/>
      <c r="L161" s="445"/>
      <c r="M161" s="445"/>
      <c r="N161" s="445"/>
      <c r="O161" s="441"/>
      <c r="P161" s="440"/>
      <c r="Q161" s="440"/>
      <c r="R161" s="440"/>
      <c r="S161" s="32"/>
    </row>
    <row r="162" spans="2:19" s="31" customFormat="1" ht="12.75">
      <c r="B162" s="118"/>
      <c r="C162" s="446"/>
      <c r="D162" s="446"/>
      <c r="E162" s="118"/>
      <c r="F162" s="118"/>
      <c r="G162" s="447"/>
      <c r="H162" s="155"/>
      <c r="I162" s="155"/>
      <c r="J162" s="445"/>
      <c r="K162" s="445"/>
      <c r="L162" s="445"/>
      <c r="M162" s="445"/>
      <c r="N162" s="445"/>
      <c r="O162" s="441"/>
      <c r="P162" s="440"/>
      <c r="Q162" s="440"/>
      <c r="R162" s="440"/>
      <c r="S162" s="32"/>
    </row>
    <row r="163" spans="3:19" s="31" customFormat="1" ht="12.75">
      <c r="C163" s="32"/>
      <c r="D163" s="32"/>
      <c r="G163" s="32"/>
      <c r="P163" s="440"/>
      <c r="Q163" s="440"/>
      <c r="R163" s="440"/>
      <c r="S163" s="32"/>
    </row>
    <row r="164" spans="1:20" s="439" customFormat="1" ht="12.75">
      <c r="A164" s="448"/>
      <c r="B164" s="474" t="s">
        <v>79</v>
      </c>
      <c r="C164" s="475"/>
      <c r="D164" s="476"/>
      <c r="E164" s="475"/>
      <c r="F164" s="48"/>
      <c r="G164" s="475"/>
      <c r="H164" s="48"/>
      <c r="I164" s="48"/>
      <c r="J164" s="48" t="s">
        <v>176</v>
      </c>
      <c r="K164" s="48"/>
      <c r="L164" s="48"/>
      <c r="M164" s="48"/>
      <c r="N164" s="48"/>
      <c r="O164" s="48"/>
      <c r="P164" s="48"/>
      <c r="Q164" s="452"/>
      <c r="R164" s="452"/>
      <c r="S164" s="450"/>
      <c r="T164" s="452"/>
    </row>
    <row r="165" spans="1:20" s="439" customFormat="1" ht="12.75">
      <c r="A165" s="448"/>
      <c r="B165" s="477" t="s">
        <v>80</v>
      </c>
      <c r="C165" s="475"/>
      <c r="D165" s="476"/>
      <c r="E165" s="475"/>
      <c r="F165" s="48"/>
      <c r="G165" s="475"/>
      <c r="H165" s="48"/>
      <c r="I165" s="48"/>
      <c r="J165" s="48"/>
      <c r="K165" s="48"/>
      <c r="L165" s="48"/>
      <c r="M165" s="48"/>
      <c r="N165" s="48"/>
      <c r="O165" s="48"/>
      <c r="P165" s="48"/>
      <c r="Q165" s="452"/>
      <c r="R165" s="452"/>
      <c r="S165" s="450"/>
      <c r="T165" s="452"/>
    </row>
    <row r="166" spans="1:20" s="439" customFormat="1" ht="12.75">
      <c r="A166" s="448"/>
      <c r="B166" s="477"/>
      <c r="C166" s="475"/>
      <c r="D166" s="476"/>
      <c r="E166" s="475"/>
      <c r="F166" s="48"/>
      <c r="G166" s="475"/>
      <c r="H166" s="48"/>
      <c r="I166" s="48"/>
      <c r="J166" s="48"/>
      <c r="K166" s="48"/>
      <c r="L166" s="48"/>
      <c r="M166" s="48"/>
      <c r="N166" s="48"/>
      <c r="O166" s="48"/>
      <c r="P166" s="48"/>
      <c r="Q166" s="452"/>
      <c r="R166" s="452"/>
      <c r="S166" s="450"/>
      <c r="T166" s="452"/>
    </row>
    <row r="167" spans="1:20" s="439" customFormat="1" ht="12.75">
      <c r="A167" s="448"/>
      <c r="B167" s="477"/>
      <c r="C167" s="475"/>
      <c r="D167" s="476"/>
      <c r="E167" s="475"/>
      <c r="F167" s="48"/>
      <c r="G167" s="475"/>
      <c r="H167" s="48"/>
      <c r="I167" s="48"/>
      <c r="J167" s="48"/>
      <c r="K167" s="48"/>
      <c r="L167" s="48"/>
      <c r="M167" s="48"/>
      <c r="N167" s="48"/>
      <c r="O167" s="48"/>
      <c r="P167" s="48"/>
      <c r="Q167" s="452"/>
      <c r="R167" s="452"/>
      <c r="S167" s="450"/>
      <c r="T167" s="452"/>
    </row>
    <row r="168" spans="1:20" s="439" customFormat="1" ht="12.75">
      <c r="A168" s="448"/>
      <c r="B168" s="453"/>
      <c r="C168" s="450"/>
      <c r="D168" s="451"/>
      <c r="E168" s="450"/>
      <c r="F168" s="452"/>
      <c r="G168" s="450"/>
      <c r="H168" s="452"/>
      <c r="I168" s="452"/>
      <c r="J168" s="452"/>
      <c r="K168" s="452"/>
      <c r="L168" s="452"/>
      <c r="M168" s="452"/>
      <c r="N168" s="452"/>
      <c r="O168" s="452"/>
      <c r="P168" s="452"/>
      <c r="Q168" s="452"/>
      <c r="R168" s="452"/>
      <c r="S168" s="450"/>
      <c r="T168" s="452"/>
    </row>
    <row r="169" spans="1:20" s="439" customFormat="1" ht="12.75">
      <c r="A169" s="448"/>
      <c r="B169" s="453"/>
      <c r="C169" s="450"/>
      <c r="D169" s="451"/>
      <c r="E169" s="450"/>
      <c r="F169" s="452"/>
      <c r="G169" s="450"/>
      <c r="H169" s="452"/>
      <c r="I169" s="452"/>
      <c r="J169" s="452"/>
      <c r="K169" s="452"/>
      <c r="L169" s="452"/>
      <c r="M169" s="452"/>
      <c r="N169" s="452"/>
      <c r="O169" s="452"/>
      <c r="P169" s="452"/>
      <c r="Q169" s="452"/>
      <c r="R169" s="452"/>
      <c r="S169" s="450"/>
      <c r="T169" s="452"/>
    </row>
  </sheetData>
  <sheetProtection password="EF0A" sheet="1"/>
  <mergeCells count="108">
    <mergeCell ref="S148:S149"/>
    <mergeCell ref="C153:H153"/>
    <mergeCell ref="C156:H156"/>
    <mergeCell ref="A123:A124"/>
    <mergeCell ref="A128:A129"/>
    <mergeCell ref="C155:H155"/>
    <mergeCell ref="C151:H151"/>
    <mergeCell ref="C152:H152"/>
    <mergeCell ref="C148:H149"/>
    <mergeCell ref="C150:H150"/>
    <mergeCell ref="B160:D160"/>
    <mergeCell ref="E160:F160"/>
    <mergeCell ref="B161:D161"/>
    <mergeCell ref="E161:F161"/>
    <mergeCell ref="B159:F159"/>
    <mergeCell ref="C154:H154"/>
    <mergeCell ref="J128:J129"/>
    <mergeCell ref="J148:J149"/>
    <mergeCell ref="O148:O149"/>
    <mergeCell ref="P148:P149"/>
    <mergeCell ref="O128:O129"/>
    <mergeCell ref="K113:N113"/>
    <mergeCell ref="K128:N128"/>
    <mergeCell ref="K148:N148"/>
    <mergeCell ref="H35:I35"/>
    <mergeCell ref="P113:P114"/>
    <mergeCell ref="Q113:Q114"/>
    <mergeCell ref="J86:J87"/>
    <mergeCell ref="K86:N86"/>
    <mergeCell ref="O86:O87"/>
    <mergeCell ref="J113:J114"/>
    <mergeCell ref="O113:O114"/>
    <mergeCell ref="H113:I113"/>
    <mergeCell ref="Q86:Q87"/>
    <mergeCell ref="H4:I4"/>
    <mergeCell ref="E57:F57"/>
    <mergeCell ref="E35:F35"/>
    <mergeCell ref="S35:S36"/>
    <mergeCell ref="H57:I57"/>
    <mergeCell ref="J57:J58"/>
    <mergeCell ref="O35:O36"/>
    <mergeCell ref="P35:P36"/>
    <mergeCell ref="Q35:Q36"/>
    <mergeCell ref="R35:R36"/>
    <mergeCell ref="I148:I149"/>
    <mergeCell ref="T4:T5"/>
    <mergeCell ref="T35:T36"/>
    <mergeCell ref="H86:I86"/>
    <mergeCell ref="T57:T58"/>
    <mergeCell ref="J35:J36"/>
    <mergeCell ref="H128:I128"/>
    <mergeCell ref="J4:J5"/>
    <mergeCell ref="S4:S5"/>
    <mergeCell ref="Q148:Q149"/>
    <mergeCell ref="E86:F86"/>
    <mergeCell ref="E128:F128"/>
    <mergeCell ref="A108:A109"/>
    <mergeCell ref="A144:A145"/>
    <mergeCell ref="C113:D113"/>
    <mergeCell ref="E113:F113"/>
    <mergeCell ref="B113:B114"/>
    <mergeCell ref="B128:B129"/>
    <mergeCell ref="C128:D128"/>
    <mergeCell ref="A52:A53"/>
    <mergeCell ref="A35:A36"/>
    <mergeCell ref="B35:B36"/>
    <mergeCell ref="C35:D35"/>
    <mergeCell ref="A82:A83"/>
    <mergeCell ref="A113:A114"/>
    <mergeCell ref="A86:A87"/>
    <mergeCell ref="B86:B87"/>
    <mergeCell ref="C86:D86"/>
    <mergeCell ref="I1:P1"/>
    <mergeCell ref="I2:R2"/>
    <mergeCell ref="A4:A5"/>
    <mergeCell ref="B4:B5"/>
    <mergeCell ref="A31:A32"/>
    <mergeCell ref="A57:A58"/>
    <mergeCell ref="B57:B58"/>
    <mergeCell ref="E4:F4"/>
    <mergeCell ref="C4:D4"/>
    <mergeCell ref="C57:D57"/>
    <mergeCell ref="Q4:Q5"/>
    <mergeCell ref="R4:R5"/>
    <mergeCell ref="O4:O5"/>
    <mergeCell ref="P4:P5"/>
    <mergeCell ref="K4:N4"/>
    <mergeCell ref="K35:N35"/>
    <mergeCell ref="R86:R87"/>
    <mergeCell ref="R148:R149"/>
    <mergeCell ref="S128:S129"/>
    <mergeCell ref="T128:T129"/>
    <mergeCell ref="O57:O58"/>
    <mergeCell ref="P57:P58"/>
    <mergeCell ref="Q57:Q58"/>
    <mergeCell ref="P128:P129"/>
    <mergeCell ref="Q128:Q129"/>
    <mergeCell ref="S86:S87"/>
    <mergeCell ref="T113:T114"/>
    <mergeCell ref="T86:T87"/>
    <mergeCell ref="K57:N57"/>
    <mergeCell ref="P86:P87"/>
    <mergeCell ref="T148:T149"/>
    <mergeCell ref="R57:R58"/>
    <mergeCell ref="S57:S58"/>
    <mergeCell ref="R113:R114"/>
    <mergeCell ref="S113:S114"/>
    <mergeCell ref="R128:R129"/>
  </mergeCells>
  <conditionalFormatting sqref="P115:P122 P130:P143 P59:P81 P88:P107 P6:P30 P37:P51">
    <cfRule type="cellIs" priority="1" dxfId="0" operator="greaterThan" stopIfTrue="1">
      <formula>12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360" verticalDpi="360" orientation="landscape" paperSize="9" scale="80" r:id="rId1"/>
  <headerFooter alignWithMargins="0">
    <oddFooter>&amp;C&amp;P</oddFooter>
  </headerFooter>
  <rowBreaks count="2" manualBreakCount="2">
    <brk id="55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5"/>
  <sheetViews>
    <sheetView showGridLines="0" zoomScaleSheetLayoutView="70" zoomScalePageLayoutView="0" workbookViewId="0" topLeftCell="A1">
      <selection activeCell="H2" sqref="H2:T2"/>
    </sheetView>
  </sheetViews>
  <sheetFormatPr defaultColWidth="7.875" defaultRowHeight="12.75"/>
  <cols>
    <col min="1" max="1" width="4.875" style="0" customWidth="1"/>
    <col min="2" max="2" width="21.75390625" style="0" customWidth="1"/>
    <col min="3" max="3" width="9.625" style="0" customWidth="1"/>
    <col min="4" max="4" width="7.875" style="0" customWidth="1"/>
    <col min="5" max="5" width="7.875" style="3" customWidth="1"/>
    <col min="6" max="6" width="7.875" style="0" customWidth="1"/>
    <col min="7" max="7" width="8.75390625" style="3" customWidth="1"/>
    <col min="8" max="8" width="7.875" style="0" customWidth="1"/>
    <col min="9" max="9" width="13.75390625" style="0" customWidth="1"/>
    <col min="10" max="10" width="10.75390625" style="0" customWidth="1"/>
    <col min="11" max="11" width="11.125" style="0" customWidth="1"/>
    <col min="12" max="12" width="10.375" style="0" customWidth="1"/>
    <col min="13" max="13" width="9.125" style="0" customWidth="1"/>
    <col min="14" max="14" width="8.875" style="0" customWidth="1"/>
    <col min="15" max="15" width="15.625" style="0" customWidth="1"/>
    <col min="16" max="16" width="7.375" style="0" customWidth="1"/>
    <col min="17" max="17" width="10.625" style="0" customWidth="1"/>
    <col min="18" max="18" width="14.625" style="0" customWidth="1"/>
    <col min="19" max="19" width="8.875" style="0" customWidth="1"/>
    <col min="20" max="20" width="7.875" style="0" customWidth="1"/>
    <col min="21" max="21" width="7.875" style="3" customWidth="1"/>
  </cols>
  <sheetData>
    <row r="1" spans="1:19" ht="18">
      <c r="A1" s="1"/>
      <c r="B1" s="1"/>
      <c r="C1" s="1"/>
      <c r="D1" s="1"/>
      <c r="E1" s="2"/>
      <c r="F1" s="1"/>
      <c r="G1" s="2"/>
      <c r="H1" s="503" t="s">
        <v>202</v>
      </c>
      <c r="I1" s="503"/>
      <c r="J1" s="503"/>
      <c r="K1" s="503"/>
      <c r="L1" s="503"/>
      <c r="M1" s="503"/>
      <c r="N1" s="503"/>
      <c r="O1" s="1"/>
      <c r="P1" s="1"/>
      <c r="Q1" s="1"/>
      <c r="R1" s="1"/>
      <c r="S1" s="1"/>
    </row>
    <row r="2" spans="1:20" ht="12.75">
      <c r="A2" s="1"/>
      <c r="B2" s="1"/>
      <c r="C2" s="1"/>
      <c r="D2" s="1"/>
      <c r="E2" s="2"/>
      <c r="F2" s="1"/>
      <c r="G2" s="2"/>
      <c r="H2" s="565" t="s">
        <v>81</v>
      </c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</row>
    <row r="3" spans="2:7" s="1" customFormat="1" ht="12.75" customHeight="1" thickBot="1">
      <c r="B3" s="4" t="s">
        <v>82</v>
      </c>
      <c r="D3" s="2"/>
      <c r="G3" s="2"/>
    </row>
    <row r="4" spans="1:21" ht="12" customHeight="1">
      <c r="A4" s="548"/>
      <c r="B4" s="507" t="s">
        <v>177</v>
      </c>
      <c r="C4" s="513" t="s">
        <v>1</v>
      </c>
      <c r="D4" s="514"/>
      <c r="E4" s="511" t="s">
        <v>2</v>
      </c>
      <c r="F4" s="512"/>
      <c r="G4" s="167"/>
      <c r="H4" s="512" t="s">
        <v>102</v>
      </c>
      <c r="I4" s="517"/>
      <c r="J4" s="493" t="s">
        <v>164</v>
      </c>
      <c r="K4" s="495" t="s">
        <v>3</v>
      </c>
      <c r="L4" s="496"/>
      <c r="M4" s="496"/>
      <c r="N4" s="547"/>
      <c r="O4" s="493" t="s">
        <v>103</v>
      </c>
      <c r="P4" s="493" t="s">
        <v>119</v>
      </c>
      <c r="Q4" s="501" t="s">
        <v>104</v>
      </c>
      <c r="R4" s="493" t="s">
        <v>105</v>
      </c>
      <c r="S4" s="498" t="s">
        <v>106</v>
      </c>
      <c r="T4" s="493" t="s">
        <v>163</v>
      </c>
      <c r="U4"/>
    </row>
    <row r="5" spans="1:21" ht="23.25" customHeight="1" thickBot="1">
      <c r="A5" s="549"/>
      <c r="B5" s="508"/>
      <c r="C5" s="5" t="s">
        <v>107</v>
      </c>
      <c r="D5" s="125" t="s">
        <v>108</v>
      </c>
      <c r="E5" s="64" t="s">
        <v>109</v>
      </c>
      <c r="F5" s="65" t="s">
        <v>110</v>
      </c>
      <c r="G5" s="169" t="s">
        <v>118</v>
      </c>
      <c r="H5" s="6" t="s">
        <v>111</v>
      </c>
      <c r="I5" s="7" t="s">
        <v>108</v>
      </c>
      <c r="J5" s="494"/>
      <c r="K5" s="5" t="s">
        <v>4</v>
      </c>
      <c r="L5" s="126" t="s">
        <v>5</v>
      </c>
      <c r="M5" s="126" t="s">
        <v>171</v>
      </c>
      <c r="N5" s="7" t="s">
        <v>113</v>
      </c>
      <c r="O5" s="494"/>
      <c r="P5" s="500"/>
      <c r="Q5" s="567"/>
      <c r="R5" s="500"/>
      <c r="S5" s="499"/>
      <c r="T5" s="494"/>
      <c r="U5"/>
    </row>
    <row r="6" spans="1:21" ht="12.75">
      <c r="A6" s="149" t="s">
        <v>7</v>
      </c>
      <c r="B6" s="323"/>
      <c r="C6" s="324"/>
      <c r="D6" s="325"/>
      <c r="E6" s="326"/>
      <c r="F6" s="327"/>
      <c r="G6" s="71">
        <f>IF(F6&gt;0,D6/C6*(F6+P6/12),0)</f>
        <v>0</v>
      </c>
      <c r="H6" s="328"/>
      <c r="I6" s="141">
        <f aca="true" t="shared" si="0" ref="I6:I38">ROUND(IF(E6=0,,H6*S6),0)</f>
        <v>0</v>
      </c>
      <c r="J6" s="60">
        <f aca="true" t="shared" si="1" ref="J6:J38">ROUND(IF((D6-C6)&lt;0,,(I6+K6+L6+M6+N6)/40*(D6-C6)*2),0)</f>
        <v>0</v>
      </c>
      <c r="K6" s="326"/>
      <c r="L6" s="331"/>
      <c r="M6" s="331"/>
      <c r="N6" s="296"/>
      <c r="O6" s="62">
        <f>SUM(I6:N6)</f>
        <v>0</v>
      </c>
      <c r="P6" s="334"/>
      <c r="Q6" s="327"/>
      <c r="R6" s="104">
        <f aca="true" t="shared" si="2" ref="R6:R38">SUM(O6*12+Q6)</f>
        <v>0</v>
      </c>
      <c r="S6" s="120">
        <f aca="true" t="shared" si="3" ref="S6:S37">ROUND(IF(C6=0,0,IF((D6/C6)&gt;1,1,D6/C6)),2)</f>
        <v>0</v>
      </c>
      <c r="T6" s="150">
        <f aca="true" t="shared" si="4" ref="T6:T38">IF(C6=0,0,D6/C6)</f>
        <v>0</v>
      </c>
      <c r="U6"/>
    </row>
    <row r="7" spans="1:21" ht="12.75">
      <c r="A7" s="10" t="s">
        <v>8</v>
      </c>
      <c r="B7" s="336"/>
      <c r="C7" s="324"/>
      <c r="D7" s="325"/>
      <c r="E7" s="328"/>
      <c r="F7" s="337"/>
      <c r="G7" s="306">
        <f aca="true" t="shared" si="5" ref="G7:G76">IF(F7&gt;0,D7/C7*(F7+P7/12),0)</f>
        <v>0</v>
      </c>
      <c r="H7" s="338"/>
      <c r="I7" s="141">
        <f t="shared" si="0"/>
        <v>0</v>
      </c>
      <c r="J7" s="60">
        <f t="shared" si="1"/>
        <v>0</v>
      </c>
      <c r="K7" s="338"/>
      <c r="L7" s="339"/>
      <c r="M7" s="339"/>
      <c r="N7" s="297"/>
      <c r="O7" s="98">
        <f aca="true" t="shared" si="6" ref="O7:O76">SUM(I7:N7)</f>
        <v>0</v>
      </c>
      <c r="P7" s="341"/>
      <c r="Q7" s="344"/>
      <c r="R7" s="164">
        <f t="shared" si="2"/>
        <v>0</v>
      </c>
      <c r="S7" s="120">
        <f t="shared" si="3"/>
        <v>0</v>
      </c>
      <c r="T7" s="150">
        <f t="shared" si="4"/>
        <v>0</v>
      </c>
      <c r="U7"/>
    </row>
    <row r="8" spans="1:21" ht="12.75">
      <c r="A8" s="10" t="s">
        <v>9</v>
      </c>
      <c r="B8" s="336"/>
      <c r="C8" s="324"/>
      <c r="D8" s="325"/>
      <c r="E8" s="328"/>
      <c r="F8" s="337"/>
      <c r="G8" s="306">
        <f t="shared" si="5"/>
        <v>0</v>
      </c>
      <c r="H8" s="338"/>
      <c r="I8" s="141">
        <f t="shared" si="0"/>
        <v>0</v>
      </c>
      <c r="J8" s="60">
        <f t="shared" si="1"/>
        <v>0</v>
      </c>
      <c r="K8" s="338"/>
      <c r="L8" s="339"/>
      <c r="M8" s="339"/>
      <c r="N8" s="297"/>
      <c r="O8" s="98">
        <f t="shared" si="6"/>
        <v>0</v>
      </c>
      <c r="P8" s="341"/>
      <c r="Q8" s="344"/>
      <c r="R8" s="164">
        <f t="shared" si="2"/>
        <v>0</v>
      </c>
      <c r="S8" s="120">
        <f t="shared" si="3"/>
        <v>0</v>
      </c>
      <c r="T8" s="150">
        <f t="shared" si="4"/>
        <v>0</v>
      </c>
      <c r="U8"/>
    </row>
    <row r="9" spans="1:21" ht="12.75">
      <c r="A9" s="10" t="s">
        <v>10</v>
      </c>
      <c r="B9" s="336"/>
      <c r="C9" s="324"/>
      <c r="D9" s="325"/>
      <c r="E9" s="328"/>
      <c r="F9" s="337"/>
      <c r="G9" s="306">
        <f t="shared" si="5"/>
        <v>0</v>
      </c>
      <c r="H9" s="338"/>
      <c r="I9" s="141">
        <f t="shared" si="0"/>
        <v>0</v>
      </c>
      <c r="J9" s="60">
        <f t="shared" si="1"/>
        <v>0</v>
      </c>
      <c r="K9" s="338"/>
      <c r="L9" s="339"/>
      <c r="M9" s="339"/>
      <c r="N9" s="297"/>
      <c r="O9" s="98">
        <f t="shared" si="6"/>
        <v>0</v>
      </c>
      <c r="P9" s="341"/>
      <c r="Q9" s="344"/>
      <c r="R9" s="164">
        <f t="shared" si="2"/>
        <v>0</v>
      </c>
      <c r="S9" s="120">
        <f t="shared" si="3"/>
        <v>0</v>
      </c>
      <c r="T9" s="150">
        <f t="shared" si="4"/>
        <v>0</v>
      </c>
      <c r="U9"/>
    </row>
    <row r="10" spans="1:21" ht="12.75">
      <c r="A10" s="10" t="s">
        <v>11</v>
      </c>
      <c r="B10" s="336"/>
      <c r="C10" s="324"/>
      <c r="D10" s="325"/>
      <c r="E10" s="328"/>
      <c r="F10" s="337"/>
      <c r="G10" s="306">
        <f t="shared" si="5"/>
        <v>0</v>
      </c>
      <c r="H10" s="338"/>
      <c r="I10" s="141">
        <f t="shared" si="0"/>
        <v>0</v>
      </c>
      <c r="J10" s="60">
        <f t="shared" si="1"/>
        <v>0</v>
      </c>
      <c r="K10" s="338"/>
      <c r="L10" s="339"/>
      <c r="M10" s="339"/>
      <c r="N10" s="297"/>
      <c r="O10" s="98">
        <f t="shared" si="6"/>
        <v>0</v>
      </c>
      <c r="P10" s="341"/>
      <c r="Q10" s="344"/>
      <c r="R10" s="164">
        <f t="shared" si="2"/>
        <v>0</v>
      </c>
      <c r="S10" s="120">
        <f t="shared" si="3"/>
        <v>0</v>
      </c>
      <c r="T10" s="150">
        <f t="shared" si="4"/>
        <v>0</v>
      </c>
      <c r="U10"/>
    </row>
    <row r="11" spans="1:21" ht="12.75">
      <c r="A11" s="10" t="s">
        <v>12</v>
      </c>
      <c r="B11" s="336"/>
      <c r="C11" s="324"/>
      <c r="D11" s="325"/>
      <c r="E11" s="328"/>
      <c r="F11" s="337"/>
      <c r="G11" s="306">
        <f t="shared" si="5"/>
        <v>0</v>
      </c>
      <c r="H11" s="338"/>
      <c r="I11" s="141">
        <f t="shared" si="0"/>
        <v>0</v>
      </c>
      <c r="J11" s="60">
        <f t="shared" si="1"/>
        <v>0</v>
      </c>
      <c r="K11" s="338"/>
      <c r="L11" s="339"/>
      <c r="M11" s="339"/>
      <c r="N11" s="297"/>
      <c r="O11" s="98">
        <f t="shared" si="6"/>
        <v>0</v>
      </c>
      <c r="P11" s="341"/>
      <c r="Q11" s="344"/>
      <c r="R11" s="164">
        <f t="shared" si="2"/>
        <v>0</v>
      </c>
      <c r="S11" s="120">
        <f t="shared" si="3"/>
        <v>0</v>
      </c>
      <c r="T11" s="150">
        <f t="shared" si="4"/>
        <v>0</v>
      </c>
      <c r="U11"/>
    </row>
    <row r="12" spans="1:21" ht="12.75">
      <c r="A12" s="10" t="s">
        <v>13</v>
      </c>
      <c r="B12" s="336"/>
      <c r="C12" s="324"/>
      <c r="D12" s="325"/>
      <c r="E12" s="328"/>
      <c r="F12" s="337"/>
      <c r="G12" s="306">
        <f t="shared" si="5"/>
        <v>0</v>
      </c>
      <c r="H12" s="338"/>
      <c r="I12" s="141">
        <f t="shared" si="0"/>
        <v>0</v>
      </c>
      <c r="J12" s="60">
        <f t="shared" si="1"/>
        <v>0</v>
      </c>
      <c r="K12" s="338"/>
      <c r="L12" s="339"/>
      <c r="M12" s="339"/>
      <c r="N12" s="297"/>
      <c r="O12" s="98">
        <f t="shared" si="6"/>
        <v>0</v>
      </c>
      <c r="P12" s="341"/>
      <c r="Q12" s="344"/>
      <c r="R12" s="164">
        <f t="shared" si="2"/>
        <v>0</v>
      </c>
      <c r="S12" s="120">
        <f t="shared" si="3"/>
        <v>0</v>
      </c>
      <c r="T12" s="150">
        <f t="shared" si="4"/>
        <v>0</v>
      </c>
      <c r="U12"/>
    </row>
    <row r="13" spans="1:21" ht="12.75">
      <c r="A13" s="10" t="s">
        <v>14</v>
      </c>
      <c r="B13" s="336"/>
      <c r="C13" s="324"/>
      <c r="D13" s="325"/>
      <c r="E13" s="328"/>
      <c r="F13" s="337"/>
      <c r="G13" s="306">
        <f t="shared" si="5"/>
        <v>0</v>
      </c>
      <c r="H13" s="338"/>
      <c r="I13" s="141">
        <f t="shared" si="0"/>
        <v>0</v>
      </c>
      <c r="J13" s="60">
        <f t="shared" si="1"/>
        <v>0</v>
      </c>
      <c r="K13" s="338"/>
      <c r="L13" s="339"/>
      <c r="M13" s="339"/>
      <c r="N13" s="297"/>
      <c r="O13" s="98">
        <f t="shared" si="6"/>
        <v>0</v>
      </c>
      <c r="P13" s="341"/>
      <c r="Q13" s="344"/>
      <c r="R13" s="164">
        <f t="shared" si="2"/>
        <v>0</v>
      </c>
      <c r="S13" s="120">
        <f t="shared" si="3"/>
        <v>0</v>
      </c>
      <c r="T13" s="150">
        <f t="shared" si="4"/>
        <v>0</v>
      </c>
      <c r="U13"/>
    </row>
    <row r="14" spans="1:21" ht="12.75">
      <c r="A14" s="10" t="s">
        <v>15</v>
      </c>
      <c r="B14" s="336"/>
      <c r="C14" s="324"/>
      <c r="D14" s="325"/>
      <c r="E14" s="328"/>
      <c r="F14" s="337"/>
      <c r="G14" s="306">
        <f t="shared" si="5"/>
        <v>0</v>
      </c>
      <c r="H14" s="338"/>
      <c r="I14" s="141">
        <f t="shared" si="0"/>
        <v>0</v>
      </c>
      <c r="J14" s="60">
        <f t="shared" si="1"/>
        <v>0</v>
      </c>
      <c r="K14" s="338"/>
      <c r="L14" s="339"/>
      <c r="M14" s="339"/>
      <c r="N14" s="297"/>
      <c r="O14" s="98">
        <f t="shared" si="6"/>
        <v>0</v>
      </c>
      <c r="P14" s="341"/>
      <c r="Q14" s="344"/>
      <c r="R14" s="164">
        <f t="shared" si="2"/>
        <v>0</v>
      </c>
      <c r="S14" s="120">
        <f t="shared" si="3"/>
        <v>0</v>
      </c>
      <c r="T14" s="150">
        <f t="shared" si="4"/>
        <v>0</v>
      </c>
      <c r="U14"/>
    </row>
    <row r="15" spans="1:21" ht="12.75">
      <c r="A15" s="10" t="s">
        <v>16</v>
      </c>
      <c r="B15" s="336"/>
      <c r="C15" s="324"/>
      <c r="D15" s="325"/>
      <c r="E15" s="328"/>
      <c r="F15" s="337"/>
      <c r="G15" s="306">
        <f t="shared" si="5"/>
        <v>0</v>
      </c>
      <c r="H15" s="338"/>
      <c r="I15" s="141">
        <f t="shared" si="0"/>
        <v>0</v>
      </c>
      <c r="J15" s="60">
        <f t="shared" si="1"/>
        <v>0</v>
      </c>
      <c r="K15" s="338"/>
      <c r="L15" s="339"/>
      <c r="M15" s="339"/>
      <c r="N15" s="297"/>
      <c r="O15" s="98">
        <f t="shared" si="6"/>
        <v>0</v>
      </c>
      <c r="P15" s="341"/>
      <c r="Q15" s="344"/>
      <c r="R15" s="164">
        <f t="shared" si="2"/>
        <v>0</v>
      </c>
      <c r="S15" s="120">
        <f t="shared" si="3"/>
        <v>0</v>
      </c>
      <c r="T15" s="150">
        <f t="shared" si="4"/>
        <v>0</v>
      </c>
      <c r="U15"/>
    </row>
    <row r="16" spans="1:21" ht="12.75">
      <c r="A16" s="10" t="s">
        <v>17</v>
      </c>
      <c r="B16" s="11"/>
      <c r="C16" s="12"/>
      <c r="D16" s="425"/>
      <c r="E16" s="16"/>
      <c r="F16" s="15"/>
      <c r="G16" s="427">
        <f t="shared" si="5"/>
        <v>0</v>
      </c>
      <c r="H16" s="377"/>
      <c r="I16" s="141">
        <f t="shared" si="0"/>
        <v>0</v>
      </c>
      <c r="J16" s="60">
        <f t="shared" si="1"/>
        <v>0</v>
      </c>
      <c r="K16" s="16"/>
      <c r="L16" s="17"/>
      <c r="M16" s="17"/>
      <c r="N16" s="15"/>
      <c r="O16" s="98">
        <f t="shared" si="6"/>
        <v>0</v>
      </c>
      <c r="P16" s="92"/>
      <c r="Q16" s="90"/>
      <c r="R16" s="164">
        <f t="shared" si="2"/>
        <v>0</v>
      </c>
      <c r="S16" s="120">
        <f t="shared" si="3"/>
        <v>0</v>
      </c>
      <c r="T16" s="150">
        <f t="shared" si="4"/>
        <v>0</v>
      </c>
      <c r="U16"/>
    </row>
    <row r="17" spans="1:21" ht="12.75">
      <c r="A17" s="10" t="s">
        <v>18</v>
      </c>
      <c r="B17" s="11"/>
      <c r="C17" s="12"/>
      <c r="D17" s="425"/>
      <c r="E17" s="16"/>
      <c r="F17" s="15"/>
      <c r="G17" s="427">
        <f t="shared" si="5"/>
        <v>0</v>
      </c>
      <c r="H17" s="377"/>
      <c r="I17" s="141">
        <f t="shared" si="0"/>
        <v>0</v>
      </c>
      <c r="J17" s="60">
        <f t="shared" si="1"/>
        <v>0</v>
      </c>
      <c r="K17" s="16"/>
      <c r="L17" s="17"/>
      <c r="M17" s="17"/>
      <c r="N17" s="15"/>
      <c r="O17" s="98">
        <f t="shared" si="6"/>
        <v>0</v>
      </c>
      <c r="P17" s="92"/>
      <c r="Q17" s="90"/>
      <c r="R17" s="164">
        <f t="shared" si="2"/>
        <v>0</v>
      </c>
      <c r="S17" s="120">
        <f t="shared" si="3"/>
        <v>0</v>
      </c>
      <c r="T17" s="150">
        <f t="shared" si="4"/>
        <v>0</v>
      </c>
      <c r="U17"/>
    </row>
    <row r="18" spans="1:21" ht="12.75">
      <c r="A18" s="10" t="s">
        <v>19</v>
      </c>
      <c r="B18" s="11"/>
      <c r="C18" s="12"/>
      <c r="D18" s="425"/>
      <c r="E18" s="16"/>
      <c r="F18" s="15"/>
      <c r="G18" s="427">
        <f t="shared" si="5"/>
        <v>0</v>
      </c>
      <c r="H18" s="377"/>
      <c r="I18" s="141">
        <f t="shared" si="0"/>
        <v>0</v>
      </c>
      <c r="J18" s="60">
        <f t="shared" si="1"/>
        <v>0</v>
      </c>
      <c r="K18" s="16"/>
      <c r="L18" s="17"/>
      <c r="M18" s="17"/>
      <c r="N18" s="15"/>
      <c r="O18" s="98">
        <f t="shared" si="6"/>
        <v>0</v>
      </c>
      <c r="P18" s="92"/>
      <c r="Q18" s="90"/>
      <c r="R18" s="164">
        <f t="shared" si="2"/>
        <v>0</v>
      </c>
      <c r="S18" s="120">
        <f t="shared" si="3"/>
        <v>0</v>
      </c>
      <c r="T18" s="150">
        <f t="shared" si="4"/>
        <v>0</v>
      </c>
      <c r="U18"/>
    </row>
    <row r="19" spans="1:21" ht="12.75">
      <c r="A19" s="10" t="s">
        <v>20</v>
      </c>
      <c r="B19" s="11"/>
      <c r="C19" s="12"/>
      <c r="D19" s="425"/>
      <c r="E19" s="16"/>
      <c r="F19" s="15"/>
      <c r="G19" s="427">
        <f t="shared" si="5"/>
        <v>0</v>
      </c>
      <c r="H19" s="377"/>
      <c r="I19" s="141">
        <f t="shared" si="0"/>
        <v>0</v>
      </c>
      <c r="J19" s="60">
        <f t="shared" si="1"/>
        <v>0</v>
      </c>
      <c r="K19" s="16"/>
      <c r="L19" s="17"/>
      <c r="M19" s="17"/>
      <c r="N19" s="15"/>
      <c r="O19" s="98">
        <f t="shared" si="6"/>
        <v>0</v>
      </c>
      <c r="P19" s="92"/>
      <c r="Q19" s="90"/>
      <c r="R19" s="164">
        <f t="shared" si="2"/>
        <v>0</v>
      </c>
      <c r="S19" s="120">
        <f t="shared" si="3"/>
        <v>0</v>
      </c>
      <c r="T19" s="150">
        <f t="shared" si="4"/>
        <v>0</v>
      </c>
      <c r="U19"/>
    </row>
    <row r="20" spans="1:21" ht="12.75">
      <c r="A20" s="10" t="s">
        <v>21</v>
      </c>
      <c r="B20" s="11"/>
      <c r="C20" s="12"/>
      <c r="D20" s="425"/>
      <c r="E20" s="16"/>
      <c r="F20" s="15"/>
      <c r="G20" s="427">
        <f t="shared" si="5"/>
        <v>0</v>
      </c>
      <c r="H20" s="377"/>
      <c r="I20" s="141">
        <f t="shared" si="0"/>
        <v>0</v>
      </c>
      <c r="J20" s="60">
        <f t="shared" si="1"/>
        <v>0</v>
      </c>
      <c r="K20" s="16"/>
      <c r="L20" s="17"/>
      <c r="M20" s="17"/>
      <c r="N20" s="15"/>
      <c r="O20" s="98">
        <f t="shared" si="6"/>
        <v>0</v>
      </c>
      <c r="P20" s="92"/>
      <c r="Q20" s="90"/>
      <c r="R20" s="164">
        <f t="shared" si="2"/>
        <v>0</v>
      </c>
      <c r="S20" s="120">
        <f t="shared" si="3"/>
        <v>0</v>
      </c>
      <c r="T20" s="150">
        <f t="shared" si="4"/>
        <v>0</v>
      </c>
      <c r="U20"/>
    </row>
    <row r="21" spans="1:21" ht="12.75">
      <c r="A21" s="10" t="s">
        <v>22</v>
      </c>
      <c r="B21" s="11"/>
      <c r="C21" s="12"/>
      <c r="D21" s="425"/>
      <c r="E21" s="16"/>
      <c r="F21" s="15"/>
      <c r="G21" s="427">
        <f t="shared" si="5"/>
        <v>0</v>
      </c>
      <c r="H21" s="377"/>
      <c r="I21" s="141">
        <f t="shared" si="0"/>
        <v>0</v>
      </c>
      <c r="J21" s="60">
        <f t="shared" si="1"/>
        <v>0</v>
      </c>
      <c r="K21" s="16"/>
      <c r="L21" s="17"/>
      <c r="M21" s="17"/>
      <c r="N21" s="15"/>
      <c r="O21" s="98">
        <f t="shared" si="6"/>
        <v>0</v>
      </c>
      <c r="P21" s="92"/>
      <c r="Q21" s="90"/>
      <c r="R21" s="164">
        <f t="shared" si="2"/>
        <v>0</v>
      </c>
      <c r="S21" s="120">
        <f t="shared" si="3"/>
        <v>0</v>
      </c>
      <c r="T21" s="150">
        <f t="shared" si="4"/>
        <v>0</v>
      </c>
      <c r="U21"/>
    </row>
    <row r="22" spans="1:21" ht="12.75">
      <c r="A22" s="10" t="s">
        <v>23</v>
      </c>
      <c r="B22" s="11"/>
      <c r="C22" s="12"/>
      <c r="D22" s="425"/>
      <c r="E22" s="16"/>
      <c r="F22" s="15"/>
      <c r="G22" s="427">
        <f t="shared" si="5"/>
        <v>0</v>
      </c>
      <c r="H22" s="377"/>
      <c r="I22" s="141">
        <f t="shared" si="0"/>
        <v>0</v>
      </c>
      <c r="J22" s="60">
        <f t="shared" si="1"/>
        <v>0</v>
      </c>
      <c r="K22" s="16"/>
      <c r="L22" s="17"/>
      <c r="M22" s="17"/>
      <c r="N22" s="15"/>
      <c r="O22" s="98">
        <f t="shared" si="6"/>
        <v>0</v>
      </c>
      <c r="P22" s="92"/>
      <c r="Q22" s="90"/>
      <c r="R22" s="164">
        <f t="shared" si="2"/>
        <v>0</v>
      </c>
      <c r="S22" s="120">
        <f t="shared" si="3"/>
        <v>0</v>
      </c>
      <c r="T22" s="150">
        <f t="shared" si="4"/>
        <v>0</v>
      </c>
      <c r="U22"/>
    </row>
    <row r="23" spans="1:21" ht="12.75">
      <c r="A23" s="10" t="s">
        <v>24</v>
      </c>
      <c r="B23" s="11"/>
      <c r="C23" s="12"/>
      <c r="D23" s="425"/>
      <c r="E23" s="16"/>
      <c r="F23" s="15"/>
      <c r="G23" s="427">
        <f t="shared" si="5"/>
        <v>0</v>
      </c>
      <c r="H23" s="377"/>
      <c r="I23" s="141">
        <f t="shared" si="0"/>
        <v>0</v>
      </c>
      <c r="J23" s="60">
        <f t="shared" si="1"/>
        <v>0</v>
      </c>
      <c r="K23" s="16"/>
      <c r="L23" s="17"/>
      <c r="M23" s="17"/>
      <c r="N23" s="15"/>
      <c r="O23" s="98">
        <f t="shared" si="6"/>
        <v>0</v>
      </c>
      <c r="P23" s="92"/>
      <c r="Q23" s="90"/>
      <c r="R23" s="164">
        <f t="shared" si="2"/>
        <v>0</v>
      </c>
      <c r="S23" s="120">
        <f t="shared" si="3"/>
        <v>0</v>
      </c>
      <c r="T23" s="150">
        <f t="shared" si="4"/>
        <v>0</v>
      </c>
      <c r="U23"/>
    </row>
    <row r="24" spans="1:21" ht="12.75">
      <c r="A24" s="10" t="s">
        <v>25</v>
      </c>
      <c r="B24" s="11"/>
      <c r="C24" s="12"/>
      <c r="D24" s="425"/>
      <c r="E24" s="16"/>
      <c r="F24" s="15"/>
      <c r="G24" s="427">
        <f t="shared" si="5"/>
        <v>0</v>
      </c>
      <c r="H24" s="377"/>
      <c r="I24" s="141">
        <f t="shared" si="0"/>
        <v>0</v>
      </c>
      <c r="J24" s="60">
        <f t="shared" si="1"/>
        <v>0</v>
      </c>
      <c r="K24" s="16"/>
      <c r="L24" s="17"/>
      <c r="M24" s="17"/>
      <c r="N24" s="15"/>
      <c r="O24" s="98">
        <f t="shared" si="6"/>
        <v>0</v>
      </c>
      <c r="P24" s="92"/>
      <c r="Q24" s="90"/>
      <c r="R24" s="164">
        <f t="shared" si="2"/>
        <v>0</v>
      </c>
      <c r="S24" s="120">
        <f t="shared" si="3"/>
        <v>0</v>
      </c>
      <c r="T24" s="150">
        <f t="shared" si="4"/>
        <v>0</v>
      </c>
      <c r="U24"/>
    </row>
    <row r="25" spans="1:21" ht="12.75">
      <c r="A25" s="10" t="s">
        <v>26</v>
      </c>
      <c r="B25" s="11"/>
      <c r="C25" s="12"/>
      <c r="D25" s="425"/>
      <c r="E25" s="16"/>
      <c r="F25" s="15"/>
      <c r="G25" s="427">
        <f t="shared" si="5"/>
        <v>0</v>
      </c>
      <c r="H25" s="377"/>
      <c r="I25" s="141">
        <f t="shared" si="0"/>
        <v>0</v>
      </c>
      <c r="J25" s="60">
        <f t="shared" si="1"/>
        <v>0</v>
      </c>
      <c r="K25" s="16"/>
      <c r="L25" s="17"/>
      <c r="M25" s="17"/>
      <c r="N25" s="15"/>
      <c r="O25" s="98">
        <f t="shared" si="6"/>
        <v>0</v>
      </c>
      <c r="P25" s="92"/>
      <c r="Q25" s="90"/>
      <c r="R25" s="164">
        <f t="shared" si="2"/>
        <v>0</v>
      </c>
      <c r="S25" s="120">
        <f t="shared" si="3"/>
        <v>0</v>
      </c>
      <c r="T25" s="150">
        <f t="shared" si="4"/>
        <v>0</v>
      </c>
      <c r="U25"/>
    </row>
    <row r="26" spans="1:21" ht="12.75">
      <c r="A26" s="10" t="s">
        <v>27</v>
      </c>
      <c r="B26" s="11"/>
      <c r="C26" s="12"/>
      <c r="D26" s="425"/>
      <c r="E26" s="16"/>
      <c r="F26" s="15"/>
      <c r="G26" s="427">
        <f t="shared" si="5"/>
        <v>0</v>
      </c>
      <c r="H26" s="377"/>
      <c r="I26" s="141">
        <f t="shared" si="0"/>
        <v>0</v>
      </c>
      <c r="J26" s="60">
        <f t="shared" si="1"/>
        <v>0</v>
      </c>
      <c r="K26" s="16"/>
      <c r="L26" s="17"/>
      <c r="M26" s="17"/>
      <c r="N26" s="15"/>
      <c r="O26" s="98">
        <f t="shared" si="6"/>
        <v>0</v>
      </c>
      <c r="P26" s="92"/>
      <c r="Q26" s="90"/>
      <c r="R26" s="164">
        <f t="shared" si="2"/>
        <v>0</v>
      </c>
      <c r="S26" s="120">
        <f t="shared" si="3"/>
        <v>0</v>
      </c>
      <c r="T26" s="150">
        <f t="shared" si="4"/>
        <v>0</v>
      </c>
      <c r="U26"/>
    </row>
    <row r="27" spans="1:21" ht="12.75">
      <c r="A27" s="10" t="s">
        <v>28</v>
      </c>
      <c r="B27" s="11"/>
      <c r="C27" s="12"/>
      <c r="D27" s="425"/>
      <c r="E27" s="16"/>
      <c r="F27" s="15"/>
      <c r="G27" s="427">
        <f t="shared" si="5"/>
        <v>0</v>
      </c>
      <c r="H27" s="377"/>
      <c r="I27" s="141">
        <f t="shared" si="0"/>
        <v>0</v>
      </c>
      <c r="J27" s="60">
        <f t="shared" si="1"/>
        <v>0</v>
      </c>
      <c r="K27" s="16"/>
      <c r="L27" s="17"/>
      <c r="M27" s="17"/>
      <c r="N27" s="15"/>
      <c r="O27" s="98">
        <f t="shared" si="6"/>
        <v>0</v>
      </c>
      <c r="P27" s="92"/>
      <c r="Q27" s="90"/>
      <c r="R27" s="164">
        <f t="shared" si="2"/>
        <v>0</v>
      </c>
      <c r="S27" s="120">
        <f t="shared" si="3"/>
        <v>0</v>
      </c>
      <c r="T27" s="150">
        <f t="shared" si="4"/>
        <v>0</v>
      </c>
      <c r="U27"/>
    </row>
    <row r="28" spans="1:21" ht="12.75">
      <c r="A28" s="10" t="s">
        <v>29</v>
      </c>
      <c r="B28" s="11"/>
      <c r="C28" s="12"/>
      <c r="D28" s="425"/>
      <c r="E28" s="16"/>
      <c r="F28" s="15"/>
      <c r="G28" s="427">
        <f t="shared" si="5"/>
        <v>0</v>
      </c>
      <c r="H28" s="377"/>
      <c r="I28" s="141">
        <f t="shared" si="0"/>
        <v>0</v>
      </c>
      <c r="J28" s="60">
        <f t="shared" si="1"/>
        <v>0</v>
      </c>
      <c r="K28" s="16"/>
      <c r="L28" s="17"/>
      <c r="M28" s="17"/>
      <c r="N28" s="15"/>
      <c r="O28" s="98">
        <f t="shared" si="6"/>
        <v>0</v>
      </c>
      <c r="P28" s="92"/>
      <c r="Q28" s="90"/>
      <c r="R28" s="164">
        <f t="shared" si="2"/>
        <v>0</v>
      </c>
      <c r="S28" s="120">
        <f t="shared" si="3"/>
        <v>0</v>
      </c>
      <c r="T28" s="150">
        <f t="shared" si="4"/>
        <v>0</v>
      </c>
      <c r="U28"/>
    </row>
    <row r="29" spans="1:21" ht="12.75">
      <c r="A29" s="10" t="s">
        <v>30</v>
      </c>
      <c r="B29" s="11"/>
      <c r="C29" s="12"/>
      <c r="D29" s="425"/>
      <c r="E29" s="16"/>
      <c r="F29" s="15"/>
      <c r="G29" s="427">
        <f t="shared" si="5"/>
        <v>0</v>
      </c>
      <c r="H29" s="377"/>
      <c r="I29" s="141">
        <f t="shared" si="0"/>
        <v>0</v>
      </c>
      <c r="J29" s="60">
        <f t="shared" si="1"/>
        <v>0</v>
      </c>
      <c r="K29" s="16"/>
      <c r="L29" s="17"/>
      <c r="M29" s="17"/>
      <c r="N29" s="15"/>
      <c r="O29" s="98">
        <f t="shared" si="6"/>
        <v>0</v>
      </c>
      <c r="P29" s="92"/>
      <c r="Q29" s="90"/>
      <c r="R29" s="164">
        <f t="shared" si="2"/>
        <v>0</v>
      </c>
      <c r="S29" s="120">
        <f t="shared" si="3"/>
        <v>0</v>
      </c>
      <c r="T29" s="150">
        <f t="shared" si="4"/>
        <v>0</v>
      </c>
      <c r="U29"/>
    </row>
    <row r="30" spans="1:21" ht="12.75">
      <c r="A30" s="10" t="s">
        <v>31</v>
      </c>
      <c r="B30" s="11"/>
      <c r="C30" s="12"/>
      <c r="D30" s="425"/>
      <c r="E30" s="16"/>
      <c r="F30" s="15"/>
      <c r="G30" s="427">
        <f t="shared" si="5"/>
        <v>0</v>
      </c>
      <c r="H30" s="377"/>
      <c r="I30" s="141">
        <f t="shared" si="0"/>
        <v>0</v>
      </c>
      <c r="J30" s="60">
        <f t="shared" si="1"/>
        <v>0</v>
      </c>
      <c r="K30" s="16"/>
      <c r="L30" s="17"/>
      <c r="M30" s="17"/>
      <c r="N30" s="15"/>
      <c r="O30" s="98">
        <f t="shared" si="6"/>
        <v>0</v>
      </c>
      <c r="P30" s="92"/>
      <c r="Q30" s="90"/>
      <c r="R30" s="164">
        <f t="shared" si="2"/>
        <v>0</v>
      </c>
      <c r="S30" s="120">
        <f t="shared" si="3"/>
        <v>0</v>
      </c>
      <c r="T30" s="150">
        <f t="shared" si="4"/>
        <v>0</v>
      </c>
      <c r="U30"/>
    </row>
    <row r="31" spans="1:21" ht="12.75">
      <c r="A31" s="10" t="s">
        <v>32</v>
      </c>
      <c r="B31" s="11"/>
      <c r="C31" s="12"/>
      <c r="D31" s="425"/>
      <c r="E31" s="16"/>
      <c r="F31" s="15"/>
      <c r="G31" s="427">
        <f t="shared" si="5"/>
        <v>0</v>
      </c>
      <c r="H31" s="377"/>
      <c r="I31" s="141">
        <f t="shared" si="0"/>
        <v>0</v>
      </c>
      <c r="J31" s="60">
        <f t="shared" si="1"/>
        <v>0</v>
      </c>
      <c r="K31" s="16"/>
      <c r="L31" s="17"/>
      <c r="M31" s="17"/>
      <c r="N31" s="15"/>
      <c r="O31" s="98">
        <f t="shared" si="6"/>
        <v>0</v>
      </c>
      <c r="P31" s="92"/>
      <c r="Q31" s="90"/>
      <c r="R31" s="164">
        <f t="shared" si="2"/>
        <v>0</v>
      </c>
      <c r="S31" s="120">
        <f t="shared" si="3"/>
        <v>0</v>
      </c>
      <c r="T31" s="150">
        <f t="shared" si="4"/>
        <v>0</v>
      </c>
      <c r="U31"/>
    </row>
    <row r="32" spans="1:21" ht="12.75">
      <c r="A32" s="10" t="s">
        <v>33</v>
      </c>
      <c r="B32" s="11"/>
      <c r="C32" s="12"/>
      <c r="D32" s="425"/>
      <c r="E32" s="16"/>
      <c r="F32" s="15"/>
      <c r="G32" s="427">
        <f t="shared" si="5"/>
        <v>0</v>
      </c>
      <c r="H32" s="377"/>
      <c r="I32" s="141">
        <f t="shared" si="0"/>
        <v>0</v>
      </c>
      <c r="J32" s="60">
        <f t="shared" si="1"/>
        <v>0</v>
      </c>
      <c r="K32" s="16"/>
      <c r="L32" s="17"/>
      <c r="M32" s="17"/>
      <c r="N32" s="15"/>
      <c r="O32" s="98">
        <f t="shared" si="6"/>
        <v>0</v>
      </c>
      <c r="P32" s="92"/>
      <c r="Q32" s="90"/>
      <c r="R32" s="164">
        <f t="shared" si="2"/>
        <v>0</v>
      </c>
      <c r="S32" s="120">
        <f t="shared" si="3"/>
        <v>0</v>
      </c>
      <c r="T32" s="150">
        <f t="shared" si="4"/>
        <v>0</v>
      </c>
      <c r="U32"/>
    </row>
    <row r="33" spans="1:21" ht="12.75">
      <c r="A33" s="10" t="s">
        <v>34</v>
      </c>
      <c r="B33" s="11"/>
      <c r="C33" s="12"/>
      <c r="D33" s="425"/>
      <c r="E33" s="16"/>
      <c r="F33" s="15"/>
      <c r="G33" s="427">
        <f t="shared" si="5"/>
        <v>0</v>
      </c>
      <c r="H33" s="377"/>
      <c r="I33" s="141">
        <f t="shared" si="0"/>
        <v>0</v>
      </c>
      <c r="J33" s="60">
        <f t="shared" si="1"/>
        <v>0</v>
      </c>
      <c r="K33" s="16"/>
      <c r="L33" s="17"/>
      <c r="M33" s="17"/>
      <c r="N33" s="15"/>
      <c r="O33" s="98">
        <f t="shared" si="6"/>
        <v>0</v>
      </c>
      <c r="P33" s="92"/>
      <c r="Q33" s="90"/>
      <c r="R33" s="164">
        <f t="shared" si="2"/>
        <v>0</v>
      </c>
      <c r="S33" s="120">
        <f t="shared" si="3"/>
        <v>0</v>
      </c>
      <c r="T33" s="150">
        <f t="shared" si="4"/>
        <v>0</v>
      </c>
      <c r="U33"/>
    </row>
    <row r="34" spans="1:21" ht="12.75">
      <c r="A34" s="10" t="s">
        <v>35</v>
      </c>
      <c r="B34" s="11"/>
      <c r="C34" s="12"/>
      <c r="D34" s="425"/>
      <c r="E34" s="16"/>
      <c r="F34" s="15"/>
      <c r="G34" s="427">
        <f t="shared" si="5"/>
        <v>0</v>
      </c>
      <c r="H34" s="377"/>
      <c r="I34" s="141">
        <f t="shared" si="0"/>
        <v>0</v>
      </c>
      <c r="J34" s="60">
        <f t="shared" si="1"/>
        <v>0</v>
      </c>
      <c r="K34" s="16"/>
      <c r="L34" s="17"/>
      <c r="M34" s="17"/>
      <c r="N34" s="15"/>
      <c r="O34" s="98">
        <f t="shared" si="6"/>
        <v>0</v>
      </c>
      <c r="P34" s="92"/>
      <c r="Q34" s="90"/>
      <c r="R34" s="164">
        <f t="shared" si="2"/>
        <v>0</v>
      </c>
      <c r="S34" s="120">
        <f t="shared" si="3"/>
        <v>0</v>
      </c>
      <c r="T34" s="150">
        <f t="shared" si="4"/>
        <v>0</v>
      </c>
      <c r="U34"/>
    </row>
    <row r="35" spans="1:21" ht="12.75">
      <c r="A35" s="10" t="s">
        <v>36</v>
      </c>
      <c r="B35" s="11"/>
      <c r="C35" s="12"/>
      <c r="D35" s="425"/>
      <c r="E35" s="16"/>
      <c r="F35" s="15"/>
      <c r="G35" s="427">
        <f t="shared" si="5"/>
        <v>0</v>
      </c>
      <c r="H35" s="377"/>
      <c r="I35" s="141">
        <f t="shared" si="0"/>
        <v>0</v>
      </c>
      <c r="J35" s="60">
        <f t="shared" si="1"/>
        <v>0</v>
      </c>
      <c r="K35" s="16"/>
      <c r="L35" s="17"/>
      <c r="M35" s="17"/>
      <c r="N35" s="15"/>
      <c r="O35" s="98">
        <f t="shared" si="6"/>
        <v>0</v>
      </c>
      <c r="P35" s="92"/>
      <c r="Q35" s="90"/>
      <c r="R35" s="164">
        <f t="shared" si="2"/>
        <v>0</v>
      </c>
      <c r="S35" s="120">
        <f t="shared" si="3"/>
        <v>0</v>
      </c>
      <c r="T35" s="150">
        <f t="shared" si="4"/>
        <v>0</v>
      </c>
      <c r="U35"/>
    </row>
    <row r="36" spans="1:21" ht="12.75">
      <c r="A36" s="10" t="s">
        <v>37</v>
      </c>
      <c r="B36" s="11"/>
      <c r="C36" s="12"/>
      <c r="D36" s="425"/>
      <c r="E36" s="16"/>
      <c r="F36" s="15"/>
      <c r="G36" s="427">
        <f t="shared" si="5"/>
        <v>0</v>
      </c>
      <c r="H36" s="377"/>
      <c r="I36" s="141">
        <f t="shared" si="0"/>
        <v>0</v>
      </c>
      <c r="J36" s="60">
        <f t="shared" si="1"/>
        <v>0</v>
      </c>
      <c r="K36" s="16"/>
      <c r="L36" s="17"/>
      <c r="M36" s="17"/>
      <c r="N36" s="15"/>
      <c r="O36" s="98">
        <f t="shared" si="6"/>
        <v>0</v>
      </c>
      <c r="P36" s="92"/>
      <c r="Q36" s="90"/>
      <c r="R36" s="164">
        <f t="shared" si="2"/>
        <v>0</v>
      </c>
      <c r="S36" s="120">
        <f t="shared" si="3"/>
        <v>0</v>
      </c>
      <c r="T36" s="150">
        <f t="shared" si="4"/>
        <v>0</v>
      </c>
      <c r="U36"/>
    </row>
    <row r="37" spans="1:21" ht="12.75">
      <c r="A37" s="10" t="s">
        <v>38</v>
      </c>
      <c r="B37" s="11"/>
      <c r="C37" s="12"/>
      <c r="D37" s="425"/>
      <c r="E37" s="16"/>
      <c r="F37" s="15"/>
      <c r="G37" s="427">
        <f t="shared" si="5"/>
        <v>0</v>
      </c>
      <c r="H37" s="377"/>
      <c r="I37" s="141">
        <f t="shared" si="0"/>
        <v>0</v>
      </c>
      <c r="J37" s="60">
        <f t="shared" si="1"/>
        <v>0</v>
      </c>
      <c r="K37" s="16"/>
      <c r="L37" s="17"/>
      <c r="M37" s="17"/>
      <c r="N37" s="15"/>
      <c r="O37" s="98">
        <f t="shared" si="6"/>
        <v>0</v>
      </c>
      <c r="P37" s="92"/>
      <c r="Q37" s="90"/>
      <c r="R37" s="164">
        <f t="shared" si="2"/>
        <v>0</v>
      </c>
      <c r="S37" s="129">
        <f t="shared" si="3"/>
        <v>0</v>
      </c>
      <c r="T37" s="150">
        <f t="shared" si="4"/>
        <v>0</v>
      </c>
      <c r="U37"/>
    </row>
    <row r="38" spans="1:21" ht="12.75">
      <c r="A38" s="10" t="s">
        <v>39</v>
      </c>
      <c r="B38" s="11"/>
      <c r="C38" s="12"/>
      <c r="D38" s="425"/>
      <c r="E38" s="16"/>
      <c r="F38" s="15"/>
      <c r="G38" s="427">
        <f t="shared" si="5"/>
        <v>0</v>
      </c>
      <c r="H38" s="377"/>
      <c r="I38" s="141">
        <f t="shared" si="0"/>
        <v>0</v>
      </c>
      <c r="J38" s="60">
        <f t="shared" si="1"/>
        <v>0</v>
      </c>
      <c r="K38" s="16"/>
      <c r="L38" s="17"/>
      <c r="M38" s="17"/>
      <c r="N38" s="15"/>
      <c r="O38" s="98">
        <f t="shared" si="6"/>
        <v>0</v>
      </c>
      <c r="P38" s="92"/>
      <c r="Q38" s="90"/>
      <c r="R38" s="164">
        <f t="shared" si="2"/>
        <v>0</v>
      </c>
      <c r="S38" s="129">
        <f>ROUND(IF(C38=0,0,IF((D38/C38)&gt;1,1,D38/C38)),2)</f>
        <v>0</v>
      </c>
      <c r="T38" s="150">
        <f t="shared" si="4"/>
        <v>0</v>
      </c>
      <c r="U38"/>
    </row>
    <row r="39" spans="1:21" ht="12.75">
      <c r="A39" s="10">
        <v>34</v>
      </c>
      <c r="B39" s="11"/>
      <c r="C39" s="12"/>
      <c r="D39" s="425"/>
      <c r="E39" s="16"/>
      <c r="F39" s="15"/>
      <c r="G39" s="427">
        <f t="shared" si="5"/>
        <v>0</v>
      </c>
      <c r="H39" s="377"/>
      <c r="I39" s="141">
        <f aca="true" t="shared" si="7" ref="I39:I75">ROUND(IF(E39=0,,H39*S39),0)</f>
        <v>0</v>
      </c>
      <c r="J39" s="60">
        <f aca="true" t="shared" si="8" ref="J39:J75">ROUND(IF((D39-C39)&lt;0,,(I39+K39+L39+M39+N39)/40*(D39-C39)*2),0)</f>
        <v>0</v>
      </c>
      <c r="K39" s="16"/>
      <c r="L39" s="17"/>
      <c r="M39" s="17"/>
      <c r="N39" s="15"/>
      <c r="O39" s="98">
        <f t="shared" si="6"/>
        <v>0</v>
      </c>
      <c r="P39" s="92"/>
      <c r="Q39" s="90"/>
      <c r="R39" s="164">
        <f aca="true" t="shared" si="9" ref="R39:R75">SUM(O39*12+Q39)</f>
        <v>0</v>
      </c>
      <c r="S39" s="129">
        <f aca="true" t="shared" si="10" ref="S39:S75">ROUND(IF(C39=0,0,IF((D39/C39)&gt;1,1,D39/C39)),2)</f>
        <v>0</v>
      </c>
      <c r="T39" s="150">
        <f aca="true" t="shared" si="11" ref="T39:T75">IF(C39=0,0,D39/C39)</f>
        <v>0</v>
      </c>
      <c r="U39"/>
    </row>
    <row r="40" spans="1:21" ht="12.75">
      <c r="A40" s="10">
        <v>35</v>
      </c>
      <c r="B40" s="11"/>
      <c r="C40" s="12"/>
      <c r="D40" s="425"/>
      <c r="E40" s="16"/>
      <c r="F40" s="15"/>
      <c r="G40" s="427">
        <f t="shared" si="5"/>
        <v>0</v>
      </c>
      <c r="H40" s="377"/>
      <c r="I40" s="141">
        <f t="shared" si="7"/>
        <v>0</v>
      </c>
      <c r="J40" s="60">
        <f t="shared" si="8"/>
        <v>0</v>
      </c>
      <c r="K40" s="16"/>
      <c r="L40" s="17"/>
      <c r="M40" s="17"/>
      <c r="N40" s="15"/>
      <c r="O40" s="98">
        <f t="shared" si="6"/>
        <v>0</v>
      </c>
      <c r="P40" s="92"/>
      <c r="Q40" s="90"/>
      <c r="R40" s="164">
        <f t="shared" si="9"/>
        <v>0</v>
      </c>
      <c r="S40" s="129">
        <f t="shared" si="10"/>
        <v>0</v>
      </c>
      <c r="T40" s="150">
        <f t="shared" si="11"/>
        <v>0</v>
      </c>
      <c r="U40"/>
    </row>
    <row r="41" spans="1:21" ht="12.75">
      <c r="A41" s="10">
        <v>36</v>
      </c>
      <c r="B41" s="11"/>
      <c r="C41" s="12"/>
      <c r="D41" s="425"/>
      <c r="E41" s="16"/>
      <c r="F41" s="15"/>
      <c r="G41" s="427">
        <f t="shared" si="5"/>
        <v>0</v>
      </c>
      <c r="H41" s="377"/>
      <c r="I41" s="141">
        <f t="shared" si="7"/>
        <v>0</v>
      </c>
      <c r="J41" s="60">
        <f t="shared" si="8"/>
        <v>0</v>
      </c>
      <c r="K41" s="16"/>
      <c r="L41" s="17"/>
      <c r="M41" s="17"/>
      <c r="N41" s="15"/>
      <c r="O41" s="98">
        <f t="shared" si="6"/>
        <v>0</v>
      </c>
      <c r="P41" s="92"/>
      <c r="Q41" s="90"/>
      <c r="R41" s="164">
        <f t="shared" si="9"/>
        <v>0</v>
      </c>
      <c r="S41" s="129">
        <f t="shared" si="10"/>
        <v>0</v>
      </c>
      <c r="T41" s="150">
        <f t="shared" si="11"/>
        <v>0</v>
      </c>
      <c r="U41"/>
    </row>
    <row r="42" spans="1:21" ht="12.75">
      <c r="A42" s="10">
        <v>37</v>
      </c>
      <c r="B42" s="11"/>
      <c r="C42" s="12"/>
      <c r="D42" s="425"/>
      <c r="E42" s="16"/>
      <c r="F42" s="15"/>
      <c r="G42" s="427">
        <f t="shared" si="5"/>
        <v>0</v>
      </c>
      <c r="H42" s="377"/>
      <c r="I42" s="141">
        <f t="shared" si="7"/>
        <v>0</v>
      </c>
      <c r="J42" s="60">
        <f t="shared" si="8"/>
        <v>0</v>
      </c>
      <c r="K42" s="16"/>
      <c r="L42" s="17"/>
      <c r="M42" s="17"/>
      <c r="N42" s="15"/>
      <c r="O42" s="98">
        <f t="shared" si="6"/>
        <v>0</v>
      </c>
      <c r="P42" s="92"/>
      <c r="Q42" s="90"/>
      <c r="R42" s="164">
        <f t="shared" si="9"/>
        <v>0</v>
      </c>
      <c r="S42" s="129">
        <f t="shared" si="10"/>
        <v>0</v>
      </c>
      <c r="T42" s="150">
        <f t="shared" si="11"/>
        <v>0</v>
      </c>
      <c r="U42"/>
    </row>
    <row r="43" spans="1:21" ht="12.75">
      <c r="A43" s="10">
        <v>38</v>
      </c>
      <c r="B43" s="11"/>
      <c r="C43" s="12"/>
      <c r="D43" s="425"/>
      <c r="E43" s="16"/>
      <c r="F43" s="15"/>
      <c r="G43" s="427">
        <f t="shared" si="5"/>
        <v>0</v>
      </c>
      <c r="H43" s="377"/>
      <c r="I43" s="141">
        <f t="shared" si="7"/>
        <v>0</v>
      </c>
      <c r="J43" s="60">
        <f t="shared" si="8"/>
        <v>0</v>
      </c>
      <c r="K43" s="16"/>
      <c r="L43" s="17"/>
      <c r="M43" s="17"/>
      <c r="N43" s="15"/>
      <c r="O43" s="98">
        <f t="shared" si="6"/>
        <v>0</v>
      </c>
      <c r="P43" s="92"/>
      <c r="Q43" s="90"/>
      <c r="R43" s="164">
        <f t="shared" si="9"/>
        <v>0</v>
      </c>
      <c r="S43" s="129">
        <f t="shared" si="10"/>
        <v>0</v>
      </c>
      <c r="T43" s="150">
        <f t="shared" si="11"/>
        <v>0</v>
      </c>
      <c r="U43"/>
    </row>
    <row r="44" spans="1:21" ht="12.75">
      <c r="A44" s="10">
        <v>39</v>
      </c>
      <c r="B44" s="11"/>
      <c r="C44" s="12"/>
      <c r="D44" s="425"/>
      <c r="E44" s="16"/>
      <c r="F44" s="15"/>
      <c r="G44" s="427">
        <f t="shared" si="5"/>
        <v>0</v>
      </c>
      <c r="H44" s="377"/>
      <c r="I44" s="141">
        <f t="shared" si="7"/>
        <v>0</v>
      </c>
      <c r="J44" s="60">
        <f t="shared" si="8"/>
        <v>0</v>
      </c>
      <c r="K44" s="16"/>
      <c r="L44" s="17"/>
      <c r="M44" s="17"/>
      <c r="N44" s="15"/>
      <c r="O44" s="98">
        <f t="shared" si="6"/>
        <v>0</v>
      </c>
      <c r="P44" s="92"/>
      <c r="Q44" s="90"/>
      <c r="R44" s="164">
        <f t="shared" si="9"/>
        <v>0</v>
      </c>
      <c r="S44" s="129">
        <f t="shared" si="10"/>
        <v>0</v>
      </c>
      <c r="T44" s="150">
        <f t="shared" si="11"/>
        <v>0</v>
      </c>
      <c r="U44"/>
    </row>
    <row r="45" spans="1:21" ht="12.75">
      <c r="A45" s="10">
        <v>40</v>
      </c>
      <c r="B45" s="11"/>
      <c r="C45" s="12"/>
      <c r="D45" s="425"/>
      <c r="E45" s="16"/>
      <c r="F45" s="15"/>
      <c r="G45" s="427">
        <f t="shared" si="5"/>
        <v>0</v>
      </c>
      <c r="H45" s="377"/>
      <c r="I45" s="141">
        <f t="shared" si="7"/>
        <v>0</v>
      </c>
      <c r="J45" s="60">
        <f t="shared" si="8"/>
        <v>0</v>
      </c>
      <c r="K45" s="16"/>
      <c r="L45" s="17"/>
      <c r="M45" s="17"/>
      <c r="N45" s="15"/>
      <c r="O45" s="98">
        <f t="shared" si="6"/>
        <v>0</v>
      </c>
      <c r="P45" s="92"/>
      <c r="Q45" s="90"/>
      <c r="R45" s="164">
        <f t="shared" si="9"/>
        <v>0</v>
      </c>
      <c r="S45" s="129">
        <f t="shared" si="10"/>
        <v>0</v>
      </c>
      <c r="T45" s="150">
        <f t="shared" si="11"/>
        <v>0</v>
      </c>
      <c r="U45"/>
    </row>
    <row r="46" spans="1:21" ht="12.75">
      <c r="A46" s="10">
        <v>41</v>
      </c>
      <c r="B46" s="11"/>
      <c r="C46" s="12"/>
      <c r="D46" s="425"/>
      <c r="E46" s="16"/>
      <c r="F46" s="15"/>
      <c r="G46" s="427">
        <f t="shared" si="5"/>
        <v>0</v>
      </c>
      <c r="H46" s="377"/>
      <c r="I46" s="141">
        <f t="shared" si="7"/>
        <v>0</v>
      </c>
      <c r="J46" s="60">
        <f t="shared" si="8"/>
        <v>0</v>
      </c>
      <c r="K46" s="16"/>
      <c r="L46" s="17"/>
      <c r="M46" s="17"/>
      <c r="N46" s="15"/>
      <c r="O46" s="98">
        <f t="shared" si="6"/>
        <v>0</v>
      </c>
      <c r="P46" s="92"/>
      <c r="Q46" s="90"/>
      <c r="R46" s="164">
        <f t="shared" si="9"/>
        <v>0</v>
      </c>
      <c r="S46" s="129">
        <f t="shared" si="10"/>
        <v>0</v>
      </c>
      <c r="T46" s="150">
        <f t="shared" si="11"/>
        <v>0</v>
      </c>
      <c r="U46"/>
    </row>
    <row r="47" spans="1:21" ht="12.75">
      <c r="A47" s="10">
        <v>42</v>
      </c>
      <c r="B47" s="11"/>
      <c r="C47" s="12"/>
      <c r="D47" s="425"/>
      <c r="E47" s="16"/>
      <c r="F47" s="15"/>
      <c r="G47" s="427">
        <f t="shared" si="5"/>
        <v>0</v>
      </c>
      <c r="H47" s="377"/>
      <c r="I47" s="141">
        <f t="shared" si="7"/>
        <v>0</v>
      </c>
      <c r="J47" s="60">
        <f t="shared" si="8"/>
        <v>0</v>
      </c>
      <c r="K47" s="16"/>
      <c r="L47" s="17"/>
      <c r="M47" s="17"/>
      <c r="N47" s="15"/>
      <c r="O47" s="98">
        <f t="shared" si="6"/>
        <v>0</v>
      </c>
      <c r="P47" s="92"/>
      <c r="Q47" s="90"/>
      <c r="R47" s="164">
        <f t="shared" si="9"/>
        <v>0</v>
      </c>
      <c r="S47" s="129">
        <f t="shared" si="10"/>
        <v>0</v>
      </c>
      <c r="T47" s="150">
        <f t="shared" si="11"/>
        <v>0</v>
      </c>
      <c r="U47"/>
    </row>
    <row r="48" spans="1:21" ht="12.75">
      <c r="A48" s="10">
        <v>43</v>
      </c>
      <c r="B48" s="11"/>
      <c r="C48" s="12"/>
      <c r="D48" s="425"/>
      <c r="E48" s="16"/>
      <c r="F48" s="15"/>
      <c r="G48" s="427">
        <f t="shared" si="5"/>
        <v>0</v>
      </c>
      <c r="H48" s="377"/>
      <c r="I48" s="141">
        <f t="shared" si="7"/>
        <v>0</v>
      </c>
      <c r="J48" s="60">
        <f t="shared" si="8"/>
        <v>0</v>
      </c>
      <c r="K48" s="16"/>
      <c r="L48" s="17"/>
      <c r="M48" s="17"/>
      <c r="N48" s="15"/>
      <c r="O48" s="98">
        <f t="shared" si="6"/>
        <v>0</v>
      </c>
      <c r="P48" s="92"/>
      <c r="Q48" s="90"/>
      <c r="R48" s="164">
        <f t="shared" si="9"/>
        <v>0</v>
      </c>
      <c r="S48" s="129">
        <f t="shared" si="10"/>
        <v>0</v>
      </c>
      <c r="T48" s="150">
        <f t="shared" si="11"/>
        <v>0</v>
      </c>
      <c r="U48"/>
    </row>
    <row r="49" spans="1:21" ht="12.75">
      <c r="A49" s="10">
        <v>44</v>
      </c>
      <c r="B49" s="11"/>
      <c r="C49" s="12"/>
      <c r="D49" s="425"/>
      <c r="E49" s="16"/>
      <c r="F49" s="15"/>
      <c r="G49" s="427">
        <f t="shared" si="5"/>
        <v>0</v>
      </c>
      <c r="H49" s="377"/>
      <c r="I49" s="141">
        <f t="shared" si="7"/>
        <v>0</v>
      </c>
      <c r="J49" s="60">
        <f t="shared" si="8"/>
        <v>0</v>
      </c>
      <c r="K49" s="16"/>
      <c r="L49" s="17"/>
      <c r="M49" s="17"/>
      <c r="N49" s="15"/>
      <c r="O49" s="98">
        <f t="shared" si="6"/>
        <v>0</v>
      </c>
      <c r="P49" s="92"/>
      <c r="Q49" s="90"/>
      <c r="R49" s="164">
        <f t="shared" si="9"/>
        <v>0</v>
      </c>
      <c r="S49" s="129">
        <f t="shared" si="10"/>
        <v>0</v>
      </c>
      <c r="T49" s="150">
        <f t="shared" si="11"/>
        <v>0</v>
      </c>
      <c r="U49"/>
    </row>
    <row r="50" spans="1:21" ht="12.75">
      <c r="A50" s="10">
        <v>45</v>
      </c>
      <c r="B50" s="11"/>
      <c r="C50" s="12"/>
      <c r="D50" s="425"/>
      <c r="E50" s="16"/>
      <c r="F50" s="15"/>
      <c r="G50" s="427">
        <f t="shared" si="5"/>
        <v>0</v>
      </c>
      <c r="H50" s="377"/>
      <c r="I50" s="141">
        <f t="shared" si="7"/>
        <v>0</v>
      </c>
      <c r="J50" s="60">
        <f t="shared" si="8"/>
        <v>0</v>
      </c>
      <c r="K50" s="16"/>
      <c r="L50" s="17"/>
      <c r="M50" s="17"/>
      <c r="N50" s="15"/>
      <c r="O50" s="98">
        <f t="shared" si="6"/>
        <v>0</v>
      </c>
      <c r="P50" s="92"/>
      <c r="Q50" s="90"/>
      <c r="R50" s="164">
        <f t="shared" si="9"/>
        <v>0</v>
      </c>
      <c r="S50" s="129">
        <f t="shared" si="10"/>
        <v>0</v>
      </c>
      <c r="T50" s="150">
        <f t="shared" si="11"/>
        <v>0</v>
      </c>
      <c r="U50"/>
    </row>
    <row r="51" spans="1:21" ht="12.75">
      <c r="A51" s="10">
        <v>46</v>
      </c>
      <c r="B51" s="11"/>
      <c r="C51" s="12"/>
      <c r="D51" s="425"/>
      <c r="E51" s="16"/>
      <c r="F51" s="15"/>
      <c r="G51" s="427">
        <f t="shared" si="5"/>
        <v>0</v>
      </c>
      <c r="H51" s="377"/>
      <c r="I51" s="141">
        <f t="shared" si="7"/>
        <v>0</v>
      </c>
      <c r="J51" s="60">
        <f t="shared" si="8"/>
        <v>0</v>
      </c>
      <c r="K51" s="16"/>
      <c r="L51" s="17"/>
      <c r="M51" s="17"/>
      <c r="N51" s="15"/>
      <c r="O51" s="98">
        <f t="shared" si="6"/>
        <v>0</v>
      </c>
      <c r="P51" s="92"/>
      <c r="Q51" s="90"/>
      <c r="R51" s="164">
        <f t="shared" si="9"/>
        <v>0</v>
      </c>
      <c r="S51" s="129">
        <f t="shared" si="10"/>
        <v>0</v>
      </c>
      <c r="T51" s="150">
        <f t="shared" si="11"/>
        <v>0</v>
      </c>
      <c r="U51"/>
    </row>
    <row r="52" spans="1:21" ht="12.75">
      <c r="A52" s="10">
        <v>47</v>
      </c>
      <c r="B52" s="11"/>
      <c r="C52" s="12"/>
      <c r="D52" s="425"/>
      <c r="E52" s="16"/>
      <c r="F52" s="15"/>
      <c r="G52" s="427">
        <f t="shared" si="5"/>
        <v>0</v>
      </c>
      <c r="H52" s="377"/>
      <c r="I52" s="141">
        <f t="shared" si="7"/>
        <v>0</v>
      </c>
      <c r="J52" s="60">
        <f t="shared" si="8"/>
        <v>0</v>
      </c>
      <c r="K52" s="16"/>
      <c r="L52" s="17"/>
      <c r="M52" s="17"/>
      <c r="N52" s="15"/>
      <c r="O52" s="98">
        <f t="shared" si="6"/>
        <v>0</v>
      </c>
      <c r="P52" s="92"/>
      <c r="Q52" s="90"/>
      <c r="R52" s="164">
        <f t="shared" si="9"/>
        <v>0</v>
      </c>
      <c r="S52" s="129">
        <f t="shared" si="10"/>
        <v>0</v>
      </c>
      <c r="T52" s="150">
        <f t="shared" si="11"/>
        <v>0</v>
      </c>
      <c r="U52"/>
    </row>
    <row r="53" spans="1:21" ht="12.75">
      <c r="A53" s="10">
        <v>48</v>
      </c>
      <c r="B53" s="11"/>
      <c r="C53" s="12"/>
      <c r="D53" s="425"/>
      <c r="E53" s="16"/>
      <c r="F53" s="15"/>
      <c r="G53" s="427">
        <f t="shared" si="5"/>
        <v>0</v>
      </c>
      <c r="H53" s="377"/>
      <c r="I53" s="141">
        <f t="shared" si="7"/>
        <v>0</v>
      </c>
      <c r="J53" s="60">
        <f t="shared" si="8"/>
        <v>0</v>
      </c>
      <c r="K53" s="16"/>
      <c r="L53" s="17"/>
      <c r="M53" s="17"/>
      <c r="N53" s="15"/>
      <c r="O53" s="98">
        <f t="shared" si="6"/>
        <v>0</v>
      </c>
      <c r="P53" s="92"/>
      <c r="Q53" s="90"/>
      <c r="R53" s="164">
        <f t="shared" si="9"/>
        <v>0</v>
      </c>
      <c r="S53" s="129">
        <f t="shared" si="10"/>
        <v>0</v>
      </c>
      <c r="T53" s="150">
        <f t="shared" si="11"/>
        <v>0</v>
      </c>
      <c r="U53"/>
    </row>
    <row r="54" spans="1:21" ht="12.75">
      <c r="A54" s="10">
        <v>49</v>
      </c>
      <c r="B54" s="11"/>
      <c r="C54" s="12"/>
      <c r="D54" s="425"/>
      <c r="E54" s="16"/>
      <c r="F54" s="15"/>
      <c r="G54" s="427">
        <f t="shared" si="5"/>
        <v>0</v>
      </c>
      <c r="H54" s="377"/>
      <c r="I54" s="141">
        <f t="shared" si="7"/>
        <v>0</v>
      </c>
      <c r="J54" s="60">
        <f t="shared" si="8"/>
        <v>0</v>
      </c>
      <c r="K54" s="16"/>
      <c r="L54" s="17"/>
      <c r="M54" s="17"/>
      <c r="N54" s="15"/>
      <c r="O54" s="98">
        <f t="shared" si="6"/>
        <v>0</v>
      </c>
      <c r="P54" s="92"/>
      <c r="Q54" s="90"/>
      <c r="R54" s="164">
        <f t="shared" si="9"/>
        <v>0</v>
      </c>
      <c r="S54" s="129">
        <f t="shared" si="10"/>
        <v>0</v>
      </c>
      <c r="T54" s="150">
        <f t="shared" si="11"/>
        <v>0</v>
      </c>
      <c r="U54"/>
    </row>
    <row r="55" spans="1:21" ht="12.75">
      <c r="A55" s="10">
        <v>50</v>
      </c>
      <c r="B55" s="11"/>
      <c r="C55" s="12"/>
      <c r="D55" s="425"/>
      <c r="E55" s="16"/>
      <c r="F55" s="15"/>
      <c r="G55" s="427">
        <f t="shared" si="5"/>
        <v>0</v>
      </c>
      <c r="H55" s="377"/>
      <c r="I55" s="141">
        <f t="shared" si="7"/>
        <v>0</v>
      </c>
      <c r="J55" s="60">
        <f t="shared" si="8"/>
        <v>0</v>
      </c>
      <c r="K55" s="16"/>
      <c r="L55" s="17"/>
      <c r="M55" s="17"/>
      <c r="N55" s="15"/>
      <c r="O55" s="98">
        <f t="shared" si="6"/>
        <v>0</v>
      </c>
      <c r="P55" s="92"/>
      <c r="Q55" s="90"/>
      <c r="R55" s="164">
        <f t="shared" si="9"/>
        <v>0</v>
      </c>
      <c r="S55" s="129">
        <f t="shared" si="10"/>
        <v>0</v>
      </c>
      <c r="T55" s="150">
        <f t="shared" si="11"/>
        <v>0</v>
      </c>
      <c r="U55"/>
    </row>
    <row r="56" spans="1:21" ht="12.75">
      <c r="A56" s="10">
        <v>51</v>
      </c>
      <c r="B56" s="11"/>
      <c r="C56" s="12"/>
      <c r="D56" s="425"/>
      <c r="E56" s="16"/>
      <c r="F56" s="15"/>
      <c r="G56" s="427">
        <f t="shared" si="5"/>
        <v>0</v>
      </c>
      <c r="H56" s="377"/>
      <c r="I56" s="141">
        <f t="shared" si="7"/>
        <v>0</v>
      </c>
      <c r="J56" s="60">
        <f t="shared" si="8"/>
        <v>0</v>
      </c>
      <c r="K56" s="16"/>
      <c r="L56" s="17"/>
      <c r="M56" s="17"/>
      <c r="N56" s="15"/>
      <c r="O56" s="98">
        <f t="shared" si="6"/>
        <v>0</v>
      </c>
      <c r="P56" s="92"/>
      <c r="Q56" s="90"/>
      <c r="R56" s="164">
        <f t="shared" si="9"/>
        <v>0</v>
      </c>
      <c r="S56" s="129">
        <f t="shared" si="10"/>
        <v>0</v>
      </c>
      <c r="T56" s="150">
        <f t="shared" si="11"/>
        <v>0</v>
      </c>
      <c r="U56"/>
    </row>
    <row r="57" spans="1:21" ht="12.75">
      <c r="A57" s="10">
        <v>52</v>
      </c>
      <c r="B57" s="11"/>
      <c r="C57" s="12"/>
      <c r="D57" s="425"/>
      <c r="E57" s="16"/>
      <c r="F57" s="15"/>
      <c r="G57" s="427">
        <f t="shared" si="5"/>
        <v>0</v>
      </c>
      <c r="H57" s="377"/>
      <c r="I57" s="141">
        <f t="shared" si="7"/>
        <v>0</v>
      </c>
      <c r="J57" s="60">
        <f t="shared" si="8"/>
        <v>0</v>
      </c>
      <c r="K57" s="16"/>
      <c r="L57" s="17"/>
      <c r="M57" s="17"/>
      <c r="N57" s="15"/>
      <c r="O57" s="98">
        <f t="shared" si="6"/>
        <v>0</v>
      </c>
      <c r="P57" s="92"/>
      <c r="Q57" s="90"/>
      <c r="R57" s="164">
        <f t="shared" si="9"/>
        <v>0</v>
      </c>
      <c r="S57" s="129">
        <f t="shared" si="10"/>
        <v>0</v>
      </c>
      <c r="T57" s="150">
        <f t="shared" si="11"/>
        <v>0</v>
      </c>
      <c r="U57"/>
    </row>
    <row r="58" spans="1:21" ht="12.75">
      <c r="A58" s="10">
        <v>53</v>
      </c>
      <c r="B58" s="11"/>
      <c r="C58" s="12"/>
      <c r="D58" s="425"/>
      <c r="E58" s="16"/>
      <c r="F58" s="15"/>
      <c r="G58" s="427">
        <f t="shared" si="5"/>
        <v>0</v>
      </c>
      <c r="H58" s="377"/>
      <c r="I58" s="141">
        <f t="shared" si="7"/>
        <v>0</v>
      </c>
      <c r="J58" s="60">
        <f t="shared" si="8"/>
        <v>0</v>
      </c>
      <c r="K58" s="16"/>
      <c r="L58" s="17"/>
      <c r="M58" s="17"/>
      <c r="N58" s="15"/>
      <c r="O58" s="98">
        <f t="shared" si="6"/>
        <v>0</v>
      </c>
      <c r="P58" s="92"/>
      <c r="Q58" s="90"/>
      <c r="R58" s="164">
        <f t="shared" si="9"/>
        <v>0</v>
      </c>
      <c r="S58" s="129">
        <f t="shared" si="10"/>
        <v>0</v>
      </c>
      <c r="T58" s="150">
        <f t="shared" si="11"/>
        <v>0</v>
      </c>
      <c r="U58"/>
    </row>
    <row r="59" spans="1:21" ht="12.75">
      <c r="A59" s="10">
        <v>54</v>
      </c>
      <c r="B59" s="11"/>
      <c r="C59" s="12"/>
      <c r="D59" s="425"/>
      <c r="E59" s="16"/>
      <c r="F59" s="15"/>
      <c r="G59" s="427">
        <f t="shared" si="5"/>
        <v>0</v>
      </c>
      <c r="H59" s="377"/>
      <c r="I59" s="141">
        <f t="shared" si="7"/>
        <v>0</v>
      </c>
      <c r="J59" s="60">
        <f t="shared" si="8"/>
        <v>0</v>
      </c>
      <c r="K59" s="16"/>
      <c r="L59" s="17"/>
      <c r="M59" s="17"/>
      <c r="N59" s="15"/>
      <c r="O59" s="98">
        <f t="shared" si="6"/>
        <v>0</v>
      </c>
      <c r="P59" s="92"/>
      <c r="Q59" s="90"/>
      <c r="R59" s="164">
        <f t="shared" si="9"/>
        <v>0</v>
      </c>
      <c r="S59" s="129">
        <f t="shared" si="10"/>
        <v>0</v>
      </c>
      <c r="T59" s="150">
        <f t="shared" si="11"/>
        <v>0</v>
      </c>
      <c r="U59"/>
    </row>
    <row r="60" spans="1:21" ht="12.75">
      <c r="A60" s="10" t="s">
        <v>61</v>
      </c>
      <c r="B60" s="11"/>
      <c r="C60" s="12"/>
      <c r="D60" s="425"/>
      <c r="E60" s="16"/>
      <c r="F60" s="15"/>
      <c r="G60" s="427">
        <f t="shared" si="5"/>
        <v>0</v>
      </c>
      <c r="H60" s="377"/>
      <c r="I60" s="141">
        <f t="shared" si="7"/>
        <v>0</v>
      </c>
      <c r="J60" s="60">
        <f t="shared" si="8"/>
        <v>0</v>
      </c>
      <c r="K60" s="16"/>
      <c r="L60" s="17"/>
      <c r="M60" s="17"/>
      <c r="N60" s="15"/>
      <c r="O60" s="98">
        <f t="shared" si="6"/>
        <v>0</v>
      </c>
      <c r="P60" s="92"/>
      <c r="Q60" s="90"/>
      <c r="R60" s="164">
        <f t="shared" si="9"/>
        <v>0</v>
      </c>
      <c r="S60" s="129">
        <f t="shared" si="10"/>
        <v>0</v>
      </c>
      <c r="T60" s="150">
        <f t="shared" si="11"/>
        <v>0</v>
      </c>
      <c r="U60"/>
    </row>
    <row r="61" spans="1:21" ht="12.75">
      <c r="A61" s="10" t="s">
        <v>62</v>
      </c>
      <c r="B61" s="11"/>
      <c r="C61" s="12"/>
      <c r="D61" s="425"/>
      <c r="E61" s="16"/>
      <c r="F61" s="15"/>
      <c r="G61" s="427">
        <f t="shared" si="5"/>
        <v>0</v>
      </c>
      <c r="H61" s="377"/>
      <c r="I61" s="141">
        <f t="shared" si="7"/>
        <v>0</v>
      </c>
      <c r="J61" s="60">
        <f t="shared" si="8"/>
        <v>0</v>
      </c>
      <c r="K61" s="16"/>
      <c r="L61" s="17"/>
      <c r="M61" s="17"/>
      <c r="N61" s="15"/>
      <c r="O61" s="98">
        <f t="shared" si="6"/>
        <v>0</v>
      </c>
      <c r="P61" s="92"/>
      <c r="Q61" s="90"/>
      <c r="R61" s="164">
        <f t="shared" si="9"/>
        <v>0</v>
      </c>
      <c r="S61" s="129">
        <f t="shared" si="10"/>
        <v>0</v>
      </c>
      <c r="T61" s="150">
        <f t="shared" si="11"/>
        <v>0</v>
      </c>
      <c r="U61"/>
    </row>
    <row r="62" spans="1:21" ht="12.75">
      <c r="A62" s="10" t="s">
        <v>63</v>
      </c>
      <c r="B62" s="11"/>
      <c r="C62" s="12"/>
      <c r="D62" s="425"/>
      <c r="E62" s="16"/>
      <c r="F62" s="15"/>
      <c r="G62" s="427">
        <f t="shared" si="5"/>
        <v>0</v>
      </c>
      <c r="H62" s="377"/>
      <c r="I62" s="141">
        <f t="shared" si="7"/>
        <v>0</v>
      </c>
      <c r="J62" s="60">
        <f t="shared" si="8"/>
        <v>0</v>
      </c>
      <c r="K62" s="16"/>
      <c r="L62" s="17"/>
      <c r="M62" s="17"/>
      <c r="N62" s="15"/>
      <c r="O62" s="98">
        <f t="shared" si="6"/>
        <v>0</v>
      </c>
      <c r="P62" s="92"/>
      <c r="Q62" s="90"/>
      <c r="R62" s="164">
        <f t="shared" si="9"/>
        <v>0</v>
      </c>
      <c r="S62" s="129">
        <f t="shared" si="10"/>
        <v>0</v>
      </c>
      <c r="T62" s="150">
        <f t="shared" si="11"/>
        <v>0</v>
      </c>
      <c r="U62"/>
    </row>
    <row r="63" spans="1:21" ht="12.75">
      <c r="A63" s="10" t="s">
        <v>64</v>
      </c>
      <c r="B63" s="11"/>
      <c r="C63" s="12"/>
      <c r="D63" s="425"/>
      <c r="E63" s="16"/>
      <c r="F63" s="15"/>
      <c r="G63" s="427">
        <f t="shared" si="5"/>
        <v>0</v>
      </c>
      <c r="H63" s="377"/>
      <c r="I63" s="141">
        <f t="shared" si="7"/>
        <v>0</v>
      </c>
      <c r="J63" s="60">
        <f t="shared" si="8"/>
        <v>0</v>
      </c>
      <c r="K63" s="16"/>
      <c r="L63" s="17"/>
      <c r="M63" s="17"/>
      <c r="N63" s="15"/>
      <c r="O63" s="98">
        <f t="shared" si="6"/>
        <v>0</v>
      </c>
      <c r="P63" s="92"/>
      <c r="Q63" s="90"/>
      <c r="R63" s="164">
        <f t="shared" si="9"/>
        <v>0</v>
      </c>
      <c r="S63" s="129">
        <f t="shared" si="10"/>
        <v>0</v>
      </c>
      <c r="T63" s="150">
        <f t="shared" si="11"/>
        <v>0</v>
      </c>
      <c r="U63"/>
    </row>
    <row r="64" spans="1:21" ht="12.75">
      <c r="A64" s="10" t="s">
        <v>65</v>
      </c>
      <c r="B64" s="11"/>
      <c r="C64" s="12"/>
      <c r="D64" s="425"/>
      <c r="E64" s="16"/>
      <c r="F64" s="15"/>
      <c r="G64" s="427">
        <f t="shared" si="5"/>
        <v>0</v>
      </c>
      <c r="H64" s="377"/>
      <c r="I64" s="141">
        <f t="shared" si="7"/>
        <v>0</v>
      </c>
      <c r="J64" s="60">
        <f t="shared" si="8"/>
        <v>0</v>
      </c>
      <c r="K64" s="16"/>
      <c r="L64" s="17"/>
      <c r="M64" s="17"/>
      <c r="N64" s="15"/>
      <c r="O64" s="98">
        <f t="shared" si="6"/>
        <v>0</v>
      </c>
      <c r="P64" s="92"/>
      <c r="Q64" s="90"/>
      <c r="R64" s="164">
        <f t="shared" si="9"/>
        <v>0</v>
      </c>
      <c r="S64" s="129">
        <f t="shared" si="10"/>
        <v>0</v>
      </c>
      <c r="T64" s="150">
        <f t="shared" si="11"/>
        <v>0</v>
      </c>
      <c r="U64"/>
    </row>
    <row r="65" spans="1:21" ht="12.75">
      <c r="A65" s="10" t="s">
        <v>66</v>
      </c>
      <c r="B65" s="11"/>
      <c r="C65" s="12"/>
      <c r="D65" s="425"/>
      <c r="E65" s="16"/>
      <c r="F65" s="15"/>
      <c r="G65" s="427">
        <f t="shared" si="5"/>
        <v>0</v>
      </c>
      <c r="H65" s="377"/>
      <c r="I65" s="141">
        <f t="shared" si="7"/>
        <v>0</v>
      </c>
      <c r="J65" s="60">
        <f t="shared" si="8"/>
        <v>0</v>
      </c>
      <c r="K65" s="16"/>
      <c r="L65" s="17"/>
      <c r="M65" s="17"/>
      <c r="N65" s="15"/>
      <c r="O65" s="98">
        <f t="shared" si="6"/>
        <v>0</v>
      </c>
      <c r="P65" s="92"/>
      <c r="Q65" s="90"/>
      <c r="R65" s="164">
        <f t="shared" si="9"/>
        <v>0</v>
      </c>
      <c r="S65" s="129">
        <f t="shared" si="10"/>
        <v>0</v>
      </c>
      <c r="T65" s="150">
        <f t="shared" si="11"/>
        <v>0</v>
      </c>
      <c r="U65"/>
    </row>
    <row r="66" spans="1:21" ht="12.75">
      <c r="A66" s="10" t="s">
        <v>92</v>
      </c>
      <c r="B66" s="11"/>
      <c r="C66" s="12"/>
      <c r="D66" s="425"/>
      <c r="E66" s="16"/>
      <c r="F66" s="15"/>
      <c r="G66" s="427">
        <f t="shared" si="5"/>
        <v>0</v>
      </c>
      <c r="H66" s="377"/>
      <c r="I66" s="141">
        <f t="shared" si="7"/>
        <v>0</v>
      </c>
      <c r="J66" s="60">
        <f t="shared" si="8"/>
        <v>0</v>
      </c>
      <c r="K66" s="16"/>
      <c r="L66" s="17"/>
      <c r="M66" s="17"/>
      <c r="N66" s="15"/>
      <c r="O66" s="98">
        <f t="shared" si="6"/>
        <v>0</v>
      </c>
      <c r="P66" s="92"/>
      <c r="Q66" s="90"/>
      <c r="R66" s="164">
        <f t="shared" si="9"/>
        <v>0</v>
      </c>
      <c r="S66" s="129">
        <f t="shared" si="10"/>
        <v>0</v>
      </c>
      <c r="T66" s="150">
        <f t="shared" si="11"/>
        <v>0</v>
      </c>
      <c r="U66"/>
    </row>
    <row r="67" spans="1:21" ht="12.75">
      <c r="A67" s="10" t="s">
        <v>93</v>
      </c>
      <c r="B67" s="11"/>
      <c r="C67" s="12"/>
      <c r="D67" s="425"/>
      <c r="E67" s="16"/>
      <c r="F67" s="15"/>
      <c r="G67" s="427">
        <f t="shared" si="5"/>
        <v>0</v>
      </c>
      <c r="H67" s="377"/>
      <c r="I67" s="141">
        <f t="shared" si="7"/>
        <v>0</v>
      </c>
      <c r="J67" s="60">
        <f t="shared" si="8"/>
        <v>0</v>
      </c>
      <c r="K67" s="16"/>
      <c r="L67" s="17"/>
      <c r="M67" s="17"/>
      <c r="N67" s="15"/>
      <c r="O67" s="98">
        <f t="shared" si="6"/>
        <v>0</v>
      </c>
      <c r="P67" s="92"/>
      <c r="Q67" s="90"/>
      <c r="R67" s="164">
        <f t="shared" si="9"/>
        <v>0</v>
      </c>
      <c r="S67" s="129">
        <f t="shared" si="10"/>
        <v>0</v>
      </c>
      <c r="T67" s="150">
        <f t="shared" si="11"/>
        <v>0</v>
      </c>
      <c r="U67"/>
    </row>
    <row r="68" spans="1:21" ht="12.75">
      <c r="A68" s="10" t="s">
        <v>94</v>
      </c>
      <c r="B68" s="11"/>
      <c r="C68" s="12"/>
      <c r="D68" s="425"/>
      <c r="E68" s="16"/>
      <c r="F68" s="15"/>
      <c r="G68" s="427">
        <f t="shared" si="5"/>
        <v>0</v>
      </c>
      <c r="H68" s="377"/>
      <c r="I68" s="141">
        <f t="shared" si="7"/>
        <v>0</v>
      </c>
      <c r="J68" s="60">
        <f t="shared" si="8"/>
        <v>0</v>
      </c>
      <c r="K68" s="16"/>
      <c r="L68" s="17"/>
      <c r="M68" s="17"/>
      <c r="N68" s="15"/>
      <c r="O68" s="98">
        <f t="shared" si="6"/>
        <v>0</v>
      </c>
      <c r="P68" s="92"/>
      <c r="Q68" s="90"/>
      <c r="R68" s="164">
        <f t="shared" si="9"/>
        <v>0</v>
      </c>
      <c r="S68" s="129">
        <f t="shared" si="10"/>
        <v>0</v>
      </c>
      <c r="T68" s="150">
        <f t="shared" si="11"/>
        <v>0</v>
      </c>
      <c r="U68"/>
    </row>
    <row r="69" spans="1:21" ht="12.75">
      <c r="A69" s="10" t="s">
        <v>95</v>
      </c>
      <c r="B69" s="11"/>
      <c r="C69" s="12"/>
      <c r="D69" s="425"/>
      <c r="E69" s="16"/>
      <c r="F69" s="15"/>
      <c r="G69" s="427">
        <f t="shared" si="5"/>
        <v>0</v>
      </c>
      <c r="H69" s="377"/>
      <c r="I69" s="141">
        <f t="shared" si="7"/>
        <v>0</v>
      </c>
      <c r="J69" s="60">
        <f t="shared" si="8"/>
        <v>0</v>
      </c>
      <c r="K69" s="16"/>
      <c r="L69" s="17"/>
      <c r="M69" s="17"/>
      <c r="N69" s="15"/>
      <c r="O69" s="98">
        <f t="shared" si="6"/>
        <v>0</v>
      </c>
      <c r="P69" s="92"/>
      <c r="Q69" s="90"/>
      <c r="R69" s="164">
        <f t="shared" si="9"/>
        <v>0</v>
      </c>
      <c r="S69" s="129">
        <f t="shared" si="10"/>
        <v>0</v>
      </c>
      <c r="T69" s="150">
        <f t="shared" si="11"/>
        <v>0</v>
      </c>
      <c r="U69"/>
    </row>
    <row r="70" spans="1:21" ht="12.75">
      <c r="A70" s="10" t="s">
        <v>96</v>
      </c>
      <c r="B70" s="11"/>
      <c r="C70" s="12"/>
      <c r="D70" s="425"/>
      <c r="E70" s="16"/>
      <c r="F70" s="15"/>
      <c r="G70" s="427">
        <f t="shared" si="5"/>
        <v>0</v>
      </c>
      <c r="H70" s="377"/>
      <c r="I70" s="141">
        <f t="shared" si="7"/>
        <v>0</v>
      </c>
      <c r="J70" s="60">
        <f t="shared" si="8"/>
        <v>0</v>
      </c>
      <c r="K70" s="16"/>
      <c r="L70" s="17"/>
      <c r="M70" s="17"/>
      <c r="N70" s="15"/>
      <c r="O70" s="98">
        <f t="shared" si="6"/>
        <v>0</v>
      </c>
      <c r="P70" s="92"/>
      <c r="Q70" s="90"/>
      <c r="R70" s="164">
        <f t="shared" si="9"/>
        <v>0</v>
      </c>
      <c r="S70" s="129">
        <f t="shared" si="10"/>
        <v>0</v>
      </c>
      <c r="T70" s="150">
        <f t="shared" si="11"/>
        <v>0</v>
      </c>
      <c r="U70"/>
    </row>
    <row r="71" spans="1:21" ht="12.75">
      <c r="A71" s="10" t="s">
        <v>97</v>
      </c>
      <c r="B71" s="11"/>
      <c r="C71" s="12"/>
      <c r="D71" s="425"/>
      <c r="E71" s="16"/>
      <c r="F71" s="15"/>
      <c r="G71" s="427">
        <f t="shared" si="5"/>
        <v>0</v>
      </c>
      <c r="H71" s="377"/>
      <c r="I71" s="141">
        <f t="shared" si="7"/>
        <v>0</v>
      </c>
      <c r="J71" s="60">
        <f t="shared" si="8"/>
        <v>0</v>
      </c>
      <c r="K71" s="16"/>
      <c r="L71" s="17"/>
      <c r="M71" s="17"/>
      <c r="N71" s="15"/>
      <c r="O71" s="98">
        <f t="shared" si="6"/>
        <v>0</v>
      </c>
      <c r="P71" s="92"/>
      <c r="Q71" s="90"/>
      <c r="R71" s="164">
        <f t="shared" si="9"/>
        <v>0</v>
      </c>
      <c r="S71" s="129">
        <f t="shared" si="10"/>
        <v>0</v>
      </c>
      <c r="T71" s="150">
        <f t="shared" si="11"/>
        <v>0</v>
      </c>
      <c r="U71"/>
    </row>
    <row r="72" spans="1:21" ht="12.75">
      <c r="A72" s="10" t="s">
        <v>98</v>
      </c>
      <c r="B72" s="11"/>
      <c r="C72" s="12"/>
      <c r="D72" s="425"/>
      <c r="E72" s="16"/>
      <c r="F72" s="15"/>
      <c r="G72" s="427">
        <f t="shared" si="5"/>
        <v>0</v>
      </c>
      <c r="H72" s="377"/>
      <c r="I72" s="141">
        <f t="shared" si="7"/>
        <v>0</v>
      </c>
      <c r="J72" s="60">
        <f t="shared" si="8"/>
        <v>0</v>
      </c>
      <c r="K72" s="16"/>
      <c r="L72" s="17"/>
      <c r="M72" s="17"/>
      <c r="N72" s="15"/>
      <c r="O72" s="98">
        <f t="shared" si="6"/>
        <v>0</v>
      </c>
      <c r="P72" s="92"/>
      <c r="Q72" s="90"/>
      <c r="R72" s="164">
        <f t="shared" si="9"/>
        <v>0</v>
      </c>
      <c r="S72" s="129">
        <f t="shared" si="10"/>
        <v>0</v>
      </c>
      <c r="T72" s="150">
        <f t="shared" si="11"/>
        <v>0</v>
      </c>
      <c r="U72"/>
    </row>
    <row r="73" spans="1:21" ht="12.75">
      <c r="A73" s="10" t="s">
        <v>99</v>
      </c>
      <c r="B73" s="11"/>
      <c r="C73" s="12"/>
      <c r="D73" s="425"/>
      <c r="E73" s="16"/>
      <c r="F73" s="15"/>
      <c r="G73" s="427">
        <f t="shared" si="5"/>
        <v>0</v>
      </c>
      <c r="H73" s="377"/>
      <c r="I73" s="141">
        <f t="shared" si="7"/>
        <v>0</v>
      </c>
      <c r="J73" s="60">
        <f t="shared" si="8"/>
        <v>0</v>
      </c>
      <c r="K73" s="16"/>
      <c r="L73" s="17"/>
      <c r="M73" s="17"/>
      <c r="N73" s="15"/>
      <c r="O73" s="98">
        <f t="shared" si="6"/>
        <v>0</v>
      </c>
      <c r="P73" s="92"/>
      <c r="Q73" s="90"/>
      <c r="R73" s="164">
        <f t="shared" si="9"/>
        <v>0</v>
      </c>
      <c r="S73" s="129">
        <f t="shared" si="10"/>
        <v>0</v>
      </c>
      <c r="T73" s="150">
        <f t="shared" si="11"/>
        <v>0</v>
      </c>
      <c r="U73"/>
    </row>
    <row r="74" spans="1:21" ht="12.75">
      <c r="A74" s="10" t="s">
        <v>100</v>
      </c>
      <c r="B74" s="11"/>
      <c r="C74" s="12"/>
      <c r="D74" s="425"/>
      <c r="E74" s="16"/>
      <c r="F74" s="15"/>
      <c r="G74" s="427">
        <f t="shared" si="5"/>
        <v>0</v>
      </c>
      <c r="H74" s="377"/>
      <c r="I74" s="141">
        <f t="shared" si="7"/>
        <v>0</v>
      </c>
      <c r="J74" s="60">
        <f t="shared" si="8"/>
        <v>0</v>
      </c>
      <c r="K74" s="16"/>
      <c r="L74" s="17"/>
      <c r="M74" s="17"/>
      <c r="N74" s="15"/>
      <c r="O74" s="98">
        <f t="shared" si="6"/>
        <v>0</v>
      </c>
      <c r="P74" s="92"/>
      <c r="Q74" s="90"/>
      <c r="R74" s="164">
        <f t="shared" si="9"/>
        <v>0</v>
      </c>
      <c r="S74" s="129">
        <f t="shared" si="10"/>
        <v>0</v>
      </c>
      <c r="T74" s="150">
        <f t="shared" si="11"/>
        <v>0</v>
      </c>
      <c r="U74"/>
    </row>
    <row r="75" spans="1:21" ht="12.75">
      <c r="A75" s="10" t="s">
        <v>101</v>
      </c>
      <c r="B75" s="11"/>
      <c r="C75" s="12"/>
      <c r="D75" s="425"/>
      <c r="E75" s="16"/>
      <c r="F75" s="15"/>
      <c r="G75" s="427">
        <f t="shared" si="5"/>
        <v>0</v>
      </c>
      <c r="H75" s="377"/>
      <c r="I75" s="141">
        <f t="shared" si="7"/>
        <v>0</v>
      </c>
      <c r="J75" s="60">
        <f t="shared" si="8"/>
        <v>0</v>
      </c>
      <c r="K75" s="16"/>
      <c r="L75" s="17"/>
      <c r="M75" s="17"/>
      <c r="N75" s="15"/>
      <c r="O75" s="98">
        <f t="shared" si="6"/>
        <v>0</v>
      </c>
      <c r="P75" s="92"/>
      <c r="Q75" s="90"/>
      <c r="R75" s="164">
        <f t="shared" si="9"/>
        <v>0</v>
      </c>
      <c r="S75" s="129">
        <f t="shared" si="10"/>
        <v>0</v>
      </c>
      <c r="T75" s="150">
        <f t="shared" si="11"/>
        <v>0</v>
      </c>
      <c r="U75"/>
    </row>
    <row r="76" spans="1:21" ht="13.5" thickBot="1">
      <c r="A76" s="10" t="s">
        <v>129</v>
      </c>
      <c r="B76" s="11"/>
      <c r="C76" s="12"/>
      <c r="D76" s="425"/>
      <c r="E76" s="55"/>
      <c r="F76" s="436"/>
      <c r="G76" s="138">
        <f t="shared" si="5"/>
        <v>0</v>
      </c>
      <c r="H76" s="377"/>
      <c r="I76" s="141">
        <f>ROUND(IF(E76=0,,H76*S76),0)</f>
        <v>0</v>
      </c>
      <c r="J76" s="60">
        <f>ROUND(IF((D76-C76)&lt;0,,(I76+K76+L76+M76+N76)/40*(D76-C76)*2),0)</f>
        <v>0</v>
      </c>
      <c r="K76" s="16"/>
      <c r="L76" s="17"/>
      <c r="M76" s="17"/>
      <c r="N76" s="15"/>
      <c r="O76" s="98">
        <f t="shared" si="6"/>
        <v>0</v>
      </c>
      <c r="P76" s="419"/>
      <c r="Q76" s="101"/>
      <c r="R76" s="88">
        <f>SUM(O76*12+Q76)</f>
        <v>0</v>
      </c>
      <c r="S76" s="120">
        <f>ROUND(IF(C76=0,0,IF((D76/C76)&gt;1,1,D76/C76)),2)</f>
        <v>0</v>
      </c>
      <c r="T76" s="150">
        <f>IF(C76=0,0,D76/C76)</f>
        <v>0</v>
      </c>
      <c r="U76"/>
    </row>
    <row r="77" spans="1:21" ht="12.75">
      <c r="A77" s="550" t="s">
        <v>67</v>
      </c>
      <c r="B77" s="22" t="s">
        <v>68</v>
      </c>
      <c r="C77" s="70">
        <f>SUM(C6:C76)</f>
        <v>0</v>
      </c>
      <c r="D77" s="71">
        <f>SUM(D6:D76)</f>
        <v>0</v>
      </c>
      <c r="E77" s="426"/>
      <c r="F77" s="417"/>
      <c r="G77" s="418">
        <f aca="true" t="shared" si="12" ref="G77:O77">SUM(G6:G76)</f>
        <v>0</v>
      </c>
      <c r="H77" s="75">
        <f t="shared" si="12"/>
        <v>0</v>
      </c>
      <c r="I77" s="104">
        <f t="shared" si="12"/>
        <v>0</v>
      </c>
      <c r="J77" s="83">
        <f t="shared" si="12"/>
        <v>0</v>
      </c>
      <c r="K77" s="75">
        <f t="shared" si="12"/>
        <v>0</v>
      </c>
      <c r="L77" s="77">
        <f t="shared" si="12"/>
        <v>0</v>
      </c>
      <c r="M77" s="77">
        <f t="shared" si="12"/>
        <v>0</v>
      </c>
      <c r="N77" s="76">
        <f t="shared" si="12"/>
        <v>0</v>
      </c>
      <c r="O77" s="83">
        <f t="shared" si="12"/>
        <v>0</v>
      </c>
      <c r="P77" s="330"/>
      <c r="Q77" s="103">
        <f>SUM(Q6:Q76)</f>
        <v>0</v>
      </c>
      <c r="R77" s="103">
        <f>SUM(R6:R76)</f>
        <v>0</v>
      </c>
      <c r="S77" s="121">
        <f>SUM(S6:S76)</f>
        <v>0</v>
      </c>
      <c r="T77" s="84">
        <f>SUM(T6:T76)</f>
        <v>0</v>
      </c>
      <c r="U77"/>
    </row>
    <row r="78" spans="1:21" ht="13.5" thickBot="1">
      <c r="A78" s="549"/>
      <c r="B78" s="27" t="s">
        <v>69</v>
      </c>
      <c r="C78" s="72">
        <f>IF(C77&gt;0,AVERAGE(C6:C76),0)</f>
        <v>0</v>
      </c>
      <c r="D78" s="73">
        <f>IF(D77&gt;0,AVERAGE(D6:D76),0)</f>
        <v>0</v>
      </c>
      <c r="E78" s="74">
        <f>IF(E6&gt;0,AVERAGE(E6:E76),0)</f>
        <v>0</v>
      </c>
      <c r="F78" s="162">
        <f>IF(F6&gt;0,AVERAGE(F6:F76),0)</f>
        <v>0</v>
      </c>
      <c r="G78" s="124">
        <f>IF(T77&gt;0,IF(G77/T77&gt;12,12,G77/T77),0)</f>
        <v>0</v>
      </c>
      <c r="H78" s="80">
        <f>IF(H77&gt;0,AVERAGE(H6:H76),0)</f>
        <v>0</v>
      </c>
      <c r="I78" s="88">
        <f>IF(S77=0,0,I77/S77)</f>
        <v>0</v>
      </c>
      <c r="J78" s="79">
        <f>IF(S77=0,0,J77/S77)</f>
        <v>0</v>
      </c>
      <c r="K78" s="80">
        <f>IF(K77&gt;0,AVERAGE(K6:K76),0)</f>
        <v>0</v>
      </c>
      <c r="L78" s="81">
        <f>IF(L77&gt;0,AVERAGE(L6:L76),0)</f>
        <v>0</v>
      </c>
      <c r="M78" s="81">
        <f>IF(M77&gt;0,AVERAGE(M6:M76),0)</f>
        <v>0</v>
      </c>
      <c r="N78" s="78">
        <f>IF(N77&gt;0,AVERAGE(N6:N76),0)</f>
        <v>0</v>
      </c>
      <c r="O78" s="211">
        <f>IF(S77=0,0,O77/S77)</f>
        <v>0</v>
      </c>
      <c r="P78" s="132"/>
      <c r="Q78" s="429"/>
      <c r="R78" s="28"/>
      <c r="S78" s="122"/>
      <c r="T78" s="123"/>
      <c r="U78"/>
    </row>
    <row r="79" spans="3:21" ht="12.75">
      <c r="C79" s="31"/>
      <c r="D79" s="32"/>
      <c r="E79" s="31"/>
      <c r="F79" s="31"/>
      <c r="G79" s="32"/>
      <c r="H79" s="31"/>
      <c r="I79" s="31"/>
      <c r="J79" s="31"/>
      <c r="K79" s="31"/>
      <c r="L79" s="31"/>
      <c r="M79" s="31"/>
      <c r="N79" s="33"/>
      <c r="O79" s="34"/>
      <c r="P79" s="35"/>
      <c r="Q79" s="33" t="s">
        <v>70</v>
      </c>
      <c r="R79" s="36">
        <f>IF(S77=0,0,(R77-12*J77-Q77)/S77/12)</f>
        <v>0</v>
      </c>
      <c r="S79" s="31"/>
      <c r="U79"/>
    </row>
    <row r="80" spans="2:21" ht="12.75" customHeight="1" thickBot="1">
      <c r="B80" s="35" t="s">
        <v>159</v>
      </c>
      <c r="D80" s="3"/>
      <c r="E80"/>
      <c r="U80"/>
    </row>
    <row r="81" spans="1:21" ht="12" customHeight="1">
      <c r="A81" s="548"/>
      <c r="B81" s="507" t="s">
        <v>177</v>
      </c>
      <c r="C81" s="513" t="s">
        <v>1</v>
      </c>
      <c r="D81" s="514"/>
      <c r="E81" s="511" t="s">
        <v>2</v>
      </c>
      <c r="F81" s="512"/>
      <c r="G81" s="167"/>
      <c r="H81" s="512" t="s">
        <v>102</v>
      </c>
      <c r="I81" s="517"/>
      <c r="J81" s="493" t="s">
        <v>164</v>
      </c>
      <c r="K81" s="495" t="s">
        <v>3</v>
      </c>
      <c r="L81" s="496"/>
      <c r="M81" s="496"/>
      <c r="N81" s="547"/>
      <c r="O81" s="493" t="s">
        <v>103</v>
      </c>
      <c r="P81" s="493" t="s">
        <v>119</v>
      </c>
      <c r="Q81" s="501" t="s">
        <v>104</v>
      </c>
      <c r="R81" s="493" t="s">
        <v>105</v>
      </c>
      <c r="S81" s="498" t="s">
        <v>106</v>
      </c>
      <c r="T81" s="493" t="s">
        <v>163</v>
      </c>
      <c r="U81"/>
    </row>
    <row r="82" spans="1:21" ht="23.25" customHeight="1" thickBot="1">
      <c r="A82" s="550"/>
      <c r="B82" s="508"/>
      <c r="C82" s="5" t="s">
        <v>107</v>
      </c>
      <c r="D82" s="125" t="s">
        <v>108</v>
      </c>
      <c r="E82" s="5" t="s">
        <v>109</v>
      </c>
      <c r="F82" s="126" t="s">
        <v>110</v>
      </c>
      <c r="G82" s="169" t="s">
        <v>118</v>
      </c>
      <c r="H82" s="6" t="s">
        <v>111</v>
      </c>
      <c r="I82" s="66" t="s">
        <v>108</v>
      </c>
      <c r="J82" s="494"/>
      <c r="K82" s="64" t="s">
        <v>4</v>
      </c>
      <c r="L82" s="65" t="s">
        <v>5</v>
      </c>
      <c r="M82" s="126" t="s">
        <v>171</v>
      </c>
      <c r="N82" s="66" t="s">
        <v>113</v>
      </c>
      <c r="O82" s="500"/>
      <c r="P82" s="494"/>
      <c r="Q82" s="502"/>
      <c r="R82" s="500"/>
      <c r="S82" s="499"/>
      <c r="T82" s="494"/>
      <c r="U82"/>
    </row>
    <row r="83" spans="1:21" ht="13.5" thickBot="1">
      <c r="A83" s="8" t="s">
        <v>7</v>
      </c>
      <c r="B83" s="431"/>
      <c r="C83" s="324"/>
      <c r="D83" s="325"/>
      <c r="E83" s="326"/>
      <c r="F83" s="327"/>
      <c r="G83" s="84">
        <f>IF(F83&gt;0,D83/C83*(F83+P83/12),0)</f>
        <v>0</v>
      </c>
      <c r="H83" s="328"/>
      <c r="I83" s="76">
        <f>ROUND(IF(E83=0,,H83*S83),0)</f>
        <v>0</v>
      </c>
      <c r="J83" s="60">
        <f>ROUND(IF((D83-C83)&lt;0,,(I83+K83+L83+M83+N83)/40*(D83-C83)*2),0)</f>
        <v>0</v>
      </c>
      <c r="K83" s="326"/>
      <c r="L83" s="331"/>
      <c r="M83" s="331"/>
      <c r="N83" s="374"/>
      <c r="O83" s="59">
        <f>SUM(I83:N83)</f>
        <v>0</v>
      </c>
      <c r="P83" s="91"/>
      <c r="Q83" s="157"/>
      <c r="R83" s="59">
        <f>SUM(O83*12+Q83)</f>
        <v>0</v>
      </c>
      <c r="S83" s="411">
        <f>ROUND(IF(C83=0,0,IF((D83/C83)&gt;1,1,D83/C83)),2)</f>
        <v>0</v>
      </c>
      <c r="T83" s="133">
        <f>IF(C83=0,0,D83/C83)</f>
        <v>0</v>
      </c>
      <c r="U83"/>
    </row>
    <row r="84" spans="1:21" ht="12.75">
      <c r="A84" s="8" t="s">
        <v>8</v>
      </c>
      <c r="B84" s="431"/>
      <c r="C84" s="324"/>
      <c r="D84" s="325"/>
      <c r="E84" s="328"/>
      <c r="F84" s="337"/>
      <c r="G84" s="427">
        <f aca="true" t="shared" si="13" ref="G84:G101">IF(F84&gt;0,D84/C84*(F84+P84/12),0)</f>
        <v>0</v>
      </c>
      <c r="H84" s="328"/>
      <c r="I84" s="58">
        <f aca="true" t="shared" si="14" ref="I84:I101">ROUND(IF(E84=0,,H84*S84),0)</f>
        <v>0</v>
      </c>
      <c r="J84" s="60">
        <f aca="true" t="shared" si="15" ref="J84:J101">ROUND(IF((D84-C84)&lt;0,,(I84+K84+L84+M84+N84)/40*(D84-C84)*2),0)</f>
        <v>0</v>
      </c>
      <c r="K84" s="328"/>
      <c r="L84" s="491"/>
      <c r="M84" s="491"/>
      <c r="N84" s="487"/>
      <c r="O84" s="60">
        <f aca="true" t="shared" si="16" ref="O84:O110">SUM(I84:N84)</f>
        <v>0</v>
      </c>
      <c r="P84" s="486"/>
      <c r="Q84" s="9"/>
      <c r="R84" s="60">
        <f aca="true" t="shared" si="17" ref="R84:R101">SUM(O84*12+Q84)</f>
        <v>0</v>
      </c>
      <c r="S84" s="129">
        <f aca="true" t="shared" si="18" ref="S84:S101">ROUND(IF(C84=0,0,IF((D84/C84)&gt;1,1,D84/C84)),2)</f>
        <v>0</v>
      </c>
      <c r="T84" s="134">
        <f aca="true" t="shared" si="19" ref="T84:T101">IF(C84=0,0,D84/C84)</f>
        <v>0</v>
      </c>
      <c r="U84"/>
    </row>
    <row r="85" spans="1:21" ht="12.75">
      <c r="A85" s="149" t="s">
        <v>9</v>
      </c>
      <c r="B85" s="431"/>
      <c r="C85" s="324"/>
      <c r="D85" s="325"/>
      <c r="E85" s="328"/>
      <c r="F85" s="337"/>
      <c r="G85" s="427">
        <f t="shared" si="13"/>
        <v>0</v>
      </c>
      <c r="H85" s="328"/>
      <c r="I85" s="58">
        <f t="shared" si="14"/>
        <v>0</v>
      </c>
      <c r="J85" s="60">
        <f t="shared" si="15"/>
        <v>0</v>
      </c>
      <c r="K85" s="328"/>
      <c r="L85" s="491"/>
      <c r="M85" s="491"/>
      <c r="N85" s="487"/>
      <c r="O85" s="60">
        <f t="shared" si="16"/>
        <v>0</v>
      </c>
      <c r="P85" s="486"/>
      <c r="Q85" s="9"/>
      <c r="R85" s="60">
        <f t="shared" si="17"/>
        <v>0</v>
      </c>
      <c r="S85" s="129">
        <f t="shared" si="18"/>
        <v>0</v>
      </c>
      <c r="T85" s="134">
        <f t="shared" si="19"/>
        <v>0</v>
      </c>
      <c r="U85"/>
    </row>
    <row r="86" spans="1:21" ht="12.75">
      <c r="A86" s="149" t="s">
        <v>10</v>
      </c>
      <c r="B86" s="431"/>
      <c r="C86" s="324"/>
      <c r="D86" s="325"/>
      <c r="E86" s="328"/>
      <c r="F86" s="337"/>
      <c r="G86" s="427">
        <f t="shared" si="13"/>
        <v>0</v>
      </c>
      <c r="H86" s="328"/>
      <c r="I86" s="58">
        <f t="shared" si="14"/>
        <v>0</v>
      </c>
      <c r="J86" s="60">
        <f t="shared" si="15"/>
        <v>0</v>
      </c>
      <c r="K86" s="328"/>
      <c r="L86" s="491"/>
      <c r="M86" s="491"/>
      <c r="N86" s="487"/>
      <c r="O86" s="60">
        <f t="shared" si="16"/>
        <v>0</v>
      </c>
      <c r="P86" s="486"/>
      <c r="Q86" s="9"/>
      <c r="R86" s="60">
        <f t="shared" si="17"/>
        <v>0</v>
      </c>
      <c r="S86" s="129">
        <f t="shared" si="18"/>
        <v>0</v>
      </c>
      <c r="T86" s="134">
        <f t="shared" si="19"/>
        <v>0</v>
      </c>
      <c r="U86"/>
    </row>
    <row r="87" spans="1:21" ht="12.75">
      <c r="A87" s="149" t="s">
        <v>11</v>
      </c>
      <c r="B87" s="431"/>
      <c r="C87" s="324"/>
      <c r="D87" s="325"/>
      <c r="E87" s="328"/>
      <c r="F87" s="337"/>
      <c r="G87" s="427">
        <f t="shared" si="13"/>
        <v>0</v>
      </c>
      <c r="H87" s="328"/>
      <c r="I87" s="58">
        <f t="shared" si="14"/>
        <v>0</v>
      </c>
      <c r="J87" s="60">
        <f t="shared" si="15"/>
        <v>0</v>
      </c>
      <c r="K87" s="328"/>
      <c r="L87" s="491"/>
      <c r="M87" s="491"/>
      <c r="N87" s="487"/>
      <c r="O87" s="60">
        <f t="shared" si="16"/>
        <v>0</v>
      </c>
      <c r="P87" s="486"/>
      <c r="Q87" s="9"/>
      <c r="R87" s="60">
        <f t="shared" si="17"/>
        <v>0</v>
      </c>
      <c r="S87" s="129">
        <f t="shared" si="18"/>
        <v>0</v>
      </c>
      <c r="T87" s="134">
        <f t="shared" si="19"/>
        <v>0</v>
      </c>
      <c r="U87"/>
    </row>
    <row r="88" spans="1:21" ht="12.75">
      <c r="A88" s="149" t="s">
        <v>12</v>
      </c>
      <c r="B88" s="431"/>
      <c r="C88" s="324"/>
      <c r="D88" s="325"/>
      <c r="E88" s="328"/>
      <c r="F88" s="337"/>
      <c r="G88" s="427">
        <f t="shared" si="13"/>
        <v>0</v>
      </c>
      <c r="H88" s="328"/>
      <c r="I88" s="58">
        <f t="shared" si="14"/>
        <v>0</v>
      </c>
      <c r="J88" s="60">
        <f t="shared" si="15"/>
        <v>0</v>
      </c>
      <c r="K88" s="328"/>
      <c r="L88" s="491"/>
      <c r="M88" s="491"/>
      <c r="N88" s="487"/>
      <c r="O88" s="60">
        <f t="shared" si="16"/>
        <v>0</v>
      </c>
      <c r="P88" s="486"/>
      <c r="Q88" s="9"/>
      <c r="R88" s="60">
        <f t="shared" si="17"/>
        <v>0</v>
      </c>
      <c r="S88" s="129">
        <f t="shared" si="18"/>
        <v>0</v>
      </c>
      <c r="T88" s="134">
        <f t="shared" si="19"/>
        <v>0</v>
      </c>
      <c r="U88"/>
    </row>
    <row r="89" spans="1:21" ht="12.75">
      <c r="A89" s="149" t="s">
        <v>13</v>
      </c>
      <c r="B89" s="431"/>
      <c r="C89" s="324"/>
      <c r="D89" s="325"/>
      <c r="E89" s="328"/>
      <c r="F89" s="337"/>
      <c r="G89" s="427">
        <f t="shared" si="13"/>
        <v>0</v>
      </c>
      <c r="H89" s="328"/>
      <c r="I89" s="58">
        <f t="shared" si="14"/>
        <v>0</v>
      </c>
      <c r="J89" s="60">
        <f t="shared" si="15"/>
        <v>0</v>
      </c>
      <c r="K89" s="328"/>
      <c r="L89" s="491"/>
      <c r="M89" s="491"/>
      <c r="N89" s="487"/>
      <c r="O89" s="60">
        <f t="shared" si="16"/>
        <v>0</v>
      </c>
      <c r="P89" s="486"/>
      <c r="Q89" s="9"/>
      <c r="R89" s="60">
        <f t="shared" si="17"/>
        <v>0</v>
      </c>
      <c r="S89" s="129">
        <f t="shared" si="18"/>
        <v>0</v>
      </c>
      <c r="T89" s="134">
        <f t="shared" si="19"/>
        <v>0</v>
      </c>
      <c r="U89"/>
    </row>
    <row r="90" spans="1:21" ht="12.75">
      <c r="A90" s="149" t="s">
        <v>14</v>
      </c>
      <c r="B90" s="431"/>
      <c r="C90" s="324"/>
      <c r="D90" s="325"/>
      <c r="E90" s="328"/>
      <c r="F90" s="337"/>
      <c r="G90" s="427">
        <f t="shared" si="13"/>
        <v>0</v>
      </c>
      <c r="H90" s="328"/>
      <c r="I90" s="58">
        <f t="shared" si="14"/>
        <v>0</v>
      </c>
      <c r="J90" s="60">
        <f t="shared" si="15"/>
        <v>0</v>
      </c>
      <c r="K90" s="328"/>
      <c r="L90" s="491"/>
      <c r="M90" s="491"/>
      <c r="N90" s="487"/>
      <c r="O90" s="60">
        <f t="shared" si="16"/>
        <v>0</v>
      </c>
      <c r="P90" s="486"/>
      <c r="Q90" s="9"/>
      <c r="R90" s="60">
        <f t="shared" si="17"/>
        <v>0</v>
      </c>
      <c r="S90" s="129">
        <f t="shared" si="18"/>
        <v>0</v>
      </c>
      <c r="T90" s="134">
        <f t="shared" si="19"/>
        <v>0</v>
      </c>
      <c r="U90"/>
    </row>
    <row r="91" spans="1:21" ht="12.75">
      <c r="A91" s="149" t="s">
        <v>15</v>
      </c>
      <c r="B91" s="431"/>
      <c r="C91" s="324"/>
      <c r="D91" s="325"/>
      <c r="E91" s="328"/>
      <c r="F91" s="337"/>
      <c r="G91" s="427">
        <f t="shared" si="13"/>
        <v>0</v>
      </c>
      <c r="H91" s="328"/>
      <c r="I91" s="58">
        <f t="shared" si="14"/>
        <v>0</v>
      </c>
      <c r="J91" s="60">
        <f t="shared" si="15"/>
        <v>0</v>
      </c>
      <c r="K91" s="328"/>
      <c r="L91" s="491"/>
      <c r="M91" s="491"/>
      <c r="N91" s="487"/>
      <c r="O91" s="60">
        <f t="shared" si="16"/>
        <v>0</v>
      </c>
      <c r="P91" s="486"/>
      <c r="Q91" s="9"/>
      <c r="R91" s="60">
        <f t="shared" si="17"/>
        <v>0</v>
      </c>
      <c r="S91" s="129">
        <f t="shared" si="18"/>
        <v>0</v>
      </c>
      <c r="T91" s="134">
        <f t="shared" si="19"/>
        <v>0</v>
      </c>
      <c r="U91"/>
    </row>
    <row r="92" spans="1:21" ht="12.75">
      <c r="A92" s="149" t="s">
        <v>16</v>
      </c>
      <c r="B92" s="431"/>
      <c r="C92" s="324"/>
      <c r="D92" s="325"/>
      <c r="E92" s="328"/>
      <c r="F92" s="337"/>
      <c r="G92" s="427">
        <f t="shared" si="13"/>
        <v>0</v>
      </c>
      <c r="H92" s="328"/>
      <c r="I92" s="58">
        <f t="shared" si="14"/>
        <v>0</v>
      </c>
      <c r="J92" s="60">
        <f t="shared" si="15"/>
        <v>0</v>
      </c>
      <c r="K92" s="328"/>
      <c r="L92" s="491"/>
      <c r="M92" s="491"/>
      <c r="N92" s="487"/>
      <c r="O92" s="60">
        <f t="shared" si="16"/>
        <v>0</v>
      </c>
      <c r="P92" s="486"/>
      <c r="Q92" s="9"/>
      <c r="R92" s="60">
        <f t="shared" si="17"/>
        <v>0</v>
      </c>
      <c r="S92" s="129">
        <f t="shared" si="18"/>
        <v>0</v>
      </c>
      <c r="T92" s="134">
        <f t="shared" si="19"/>
        <v>0</v>
      </c>
      <c r="U92"/>
    </row>
    <row r="93" spans="1:21" ht="12.75">
      <c r="A93" s="149" t="s">
        <v>17</v>
      </c>
      <c r="B93" s="431"/>
      <c r="C93" s="324"/>
      <c r="D93" s="325"/>
      <c r="E93" s="328"/>
      <c r="F93" s="337"/>
      <c r="G93" s="427">
        <f t="shared" si="13"/>
        <v>0</v>
      </c>
      <c r="H93" s="328"/>
      <c r="I93" s="58">
        <f t="shared" si="14"/>
        <v>0</v>
      </c>
      <c r="J93" s="60">
        <f t="shared" si="15"/>
        <v>0</v>
      </c>
      <c r="K93" s="328"/>
      <c r="L93" s="491"/>
      <c r="M93" s="491"/>
      <c r="N93" s="487"/>
      <c r="O93" s="60">
        <f t="shared" si="16"/>
        <v>0</v>
      </c>
      <c r="P93" s="486"/>
      <c r="Q93" s="9"/>
      <c r="R93" s="60">
        <f t="shared" si="17"/>
        <v>0</v>
      </c>
      <c r="S93" s="129">
        <f t="shared" si="18"/>
        <v>0</v>
      </c>
      <c r="T93" s="134">
        <f t="shared" si="19"/>
        <v>0</v>
      </c>
      <c r="U93"/>
    </row>
    <row r="94" spans="1:21" ht="12.75">
      <c r="A94" s="149" t="s">
        <v>18</v>
      </c>
      <c r="B94" s="431"/>
      <c r="C94" s="324"/>
      <c r="D94" s="325"/>
      <c r="E94" s="328"/>
      <c r="F94" s="337"/>
      <c r="G94" s="427">
        <f t="shared" si="13"/>
        <v>0</v>
      </c>
      <c r="H94" s="328"/>
      <c r="I94" s="58">
        <f t="shared" si="14"/>
        <v>0</v>
      </c>
      <c r="J94" s="60">
        <f t="shared" si="15"/>
        <v>0</v>
      </c>
      <c r="K94" s="328"/>
      <c r="L94" s="491"/>
      <c r="M94" s="491"/>
      <c r="N94" s="487"/>
      <c r="O94" s="60">
        <f t="shared" si="16"/>
        <v>0</v>
      </c>
      <c r="P94" s="486"/>
      <c r="Q94" s="9"/>
      <c r="R94" s="60">
        <f t="shared" si="17"/>
        <v>0</v>
      </c>
      <c r="S94" s="129">
        <f t="shared" si="18"/>
        <v>0</v>
      </c>
      <c r="T94" s="134">
        <f t="shared" si="19"/>
        <v>0</v>
      </c>
      <c r="U94"/>
    </row>
    <row r="95" spans="1:21" ht="12.75">
      <c r="A95" s="149" t="s">
        <v>19</v>
      </c>
      <c r="B95" s="431"/>
      <c r="C95" s="324"/>
      <c r="D95" s="325"/>
      <c r="E95" s="328"/>
      <c r="F95" s="337"/>
      <c r="G95" s="427">
        <f t="shared" si="13"/>
        <v>0</v>
      </c>
      <c r="H95" s="328"/>
      <c r="I95" s="58">
        <f t="shared" si="14"/>
        <v>0</v>
      </c>
      <c r="J95" s="60">
        <f t="shared" si="15"/>
        <v>0</v>
      </c>
      <c r="K95" s="328"/>
      <c r="L95" s="491"/>
      <c r="M95" s="491"/>
      <c r="N95" s="487"/>
      <c r="O95" s="60">
        <f t="shared" si="16"/>
        <v>0</v>
      </c>
      <c r="P95" s="486"/>
      <c r="Q95" s="9"/>
      <c r="R95" s="60">
        <f t="shared" si="17"/>
        <v>0</v>
      </c>
      <c r="S95" s="129">
        <f t="shared" si="18"/>
        <v>0</v>
      </c>
      <c r="T95" s="134">
        <f t="shared" si="19"/>
        <v>0</v>
      </c>
      <c r="U95"/>
    </row>
    <row r="96" spans="1:21" ht="12.75">
      <c r="A96" s="149" t="s">
        <v>20</v>
      </c>
      <c r="B96" s="431"/>
      <c r="C96" s="324"/>
      <c r="D96" s="325"/>
      <c r="E96" s="328"/>
      <c r="F96" s="337"/>
      <c r="G96" s="427">
        <f t="shared" si="13"/>
        <v>0</v>
      </c>
      <c r="H96" s="328"/>
      <c r="I96" s="58">
        <f t="shared" si="14"/>
        <v>0</v>
      </c>
      <c r="J96" s="60">
        <f t="shared" si="15"/>
        <v>0</v>
      </c>
      <c r="K96" s="328"/>
      <c r="L96" s="491"/>
      <c r="M96" s="491"/>
      <c r="N96" s="487"/>
      <c r="O96" s="60">
        <f t="shared" si="16"/>
        <v>0</v>
      </c>
      <c r="P96" s="486"/>
      <c r="Q96" s="9"/>
      <c r="R96" s="60">
        <f t="shared" si="17"/>
        <v>0</v>
      </c>
      <c r="S96" s="129">
        <f t="shared" si="18"/>
        <v>0</v>
      </c>
      <c r="T96" s="134">
        <f t="shared" si="19"/>
        <v>0</v>
      </c>
      <c r="U96"/>
    </row>
    <row r="97" spans="1:21" ht="12.75">
      <c r="A97" s="149" t="s">
        <v>21</v>
      </c>
      <c r="B97" s="431"/>
      <c r="C97" s="324"/>
      <c r="D97" s="325"/>
      <c r="E97" s="328"/>
      <c r="F97" s="337"/>
      <c r="G97" s="427">
        <f t="shared" si="13"/>
        <v>0</v>
      </c>
      <c r="H97" s="328"/>
      <c r="I97" s="58">
        <f t="shared" si="14"/>
        <v>0</v>
      </c>
      <c r="J97" s="60">
        <f t="shared" si="15"/>
        <v>0</v>
      </c>
      <c r="K97" s="328"/>
      <c r="L97" s="491"/>
      <c r="M97" s="491"/>
      <c r="N97" s="487"/>
      <c r="O97" s="60">
        <f t="shared" si="16"/>
        <v>0</v>
      </c>
      <c r="P97" s="486"/>
      <c r="Q97" s="9"/>
      <c r="R97" s="60">
        <f t="shared" si="17"/>
        <v>0</v>
      </c>
      <c r="S97" s="129">
        <f t="shared" si="18"/>
        <v>0</v>
      </c>
      <c r="T97" s="134">
        <f t="shared" si="19"/>
        <v>0</v>
      </c>
      <c r="U97"/>
    </row>
    <row r="98" spans="1:21" ht="12.75">
      <c r="A98" s="149" t="s">
        <v>22</v>
      </c>
      <c r="B98" s="431"/>
      <c r="C98" s="324"/>
      <c r="D98" s="325"/>
      <c r="E98" s="328"/>
      <c r="F98" s="337"/>
      <c r="G98" s="427">
        <f t="shared" si="13"/>
        <v>0</v>
      </c>
      <c r="H98" s="328"/>
      <c r="I98" s="58">
        <f t="shared" si="14"/>
        <v>0</v>
      </c>
      <c r="J98" s="60">
        <f t="shared" si="15"/>
        <v>0</v>
      </c>
      <c r="K98" s="328"/>
      <c r="L98" s="491"/>
      <c r="M98" s="491"/>
      <c r="N98" s="487"/>
      <c r="O98" s="60">
        <f t="shared" si="16"/>
        <v>0</v>
      </c>
      <c r="P98" s="486"/>
      <c r="Q98" s="9"/>
      <c r="R98" s="60">
        <f t="shared" si="17"/>
        <v>0</v>
      </c>
      <c r="S98" s="129">
        <f t="shared" si="18"/>
        <v>0</v>
      </c>
      <c r="T98" s="134">
        <f t="shared" si="19"/>
        <v>0</v>
      </c>
      <c r="U98"/>
    </row>
    <row r="99" spans="1:21" ht="12.75">
      <c r="A99" s="149" t="s">
        <v>23</v>
      </c>
      <c r="B99" s="431"/>
      <c r="C99" s="324"/>
      <c r="D99" s="325"/>
      <c r="E99" s="328"/>
      <c r="F99" s="337"/>
      <c r="G99" s="427">
        <f t="shared" si="13"/>
        <v>0</v>
      </c>
      <c r="H99" s="328"/>
      <c r="I99" s="58">
        <f t="shared" si="14"/>
        <v>0</v>
      </c>
      <c r="J99" s="60">
        <f t="shared" si="15"/>
        <v>0</v>
      </c>
      <c r="K99" s="328"/>
      <c r="L99" s="491"/>
      <c r="M99" s="491"/>
      <c r="N99" s="487"/>
      <c r="O99" s="60">
        <f t="shared" si="16"/>
        <v>0</v>
      </c>
      <c r="P99" s="486"/>
      <c r="Q99" s="9"/>
      <c r="R99" s="60">
        <f t="shared" si="17"/>
        <v>0</v>
      </c>
      <c r="S99" s="129">
        <f t="shared" si="18"/>
        <v>0</v>
      </c>
      <c r="T99" s="134">
        <f t="shared" si="19"/>
        <v>0</v>
      </c>
      <c r="U99"/>
    </row>
    <row r="100" spans="1:21" ht="12.75">
      <c r="A100" s="149" t="s">
        <v>24</v>
      </c>
      <c r="B100" s="431"/>
      <c r="C100" s="324"/>
      <c r="D100" s="325"/>
      <c r="E100" s="328"/>
      <c r="F100" s="337"/>
      <c r="G100" s="427">
        <f t="shared" si="13"/>
        <v>0</v>
      </c>
      <c r="H100" s="328"/>
      <c r="I100" s="58">
        <f t="shared" si="14"/>
        <v>0</v>
      </c>
      <c r="J100" s="60">
        <f t="shared" si="15"/>
        <v>0</v>
      </c>
      <c r="K100" s="328"/>
      <c r="L100" s="491"/>
      <c r="M100" s="491"/>
      <c r="N100" s="487"/>
      <c r="O100" s="60">
        <f t="shared" si="16"/>
        <v>0</v>
      </c>
      <c r="P100" s="486"/>
      <c r="Q100" s="9"/>
      <c r="R100" s="60">
        <f t="shared" si="17"/>
        <v>0</v>
      </c>
      <c r="S100" s="129">
        <f t="shared" si="18"/>
        <v>0</v>
      </c>
      <c r="T100" s="134">
        <f t="shared" si="19"/>
        <v>0</v>
      </c>
      <c r="U100"/>
    </row>
    <row r="101" spans="1:21" ht="12.75">
      <c r="A101" s="149" t="s">
        <v>25</v>
      </c>
      <c r="B101" s="431"/>
      <c r="C101" s="324"/>
      <c r="D101" s="325"/>
      <c r="E101" s="328"/>
      <c r="F101" s="337"/>
      <c r="G101" s="427">
        <f t="shared" si="13"/>
        <v>0</v>
      </c>
      <c r="H101" s="328"/>
      <c r="I101" s="58">
        <f t="shared" si="14"/>
        <v>0</v>
      </c>
      <c r="J101" s="60">
        <f t="shared" si="15"/>
        <v>0</v>
      </c>
      <c r="K101" s="328"/>
      <c r="L101" s="491"/>
      <c r="M101" s="491"/>
      <c r="N101" s="487"/>
      <c r="O101" s="60">
        <f t="shared" si="16"/>
        <v>0</v>
      </c>
      <c r="P101" s="486"/>
      <c r="Q101" s="9"/>
      <c r="R101" s="60">
        <f t="shared" si="17"/>
        <v>0</v>
      </c>
      <c r="S101" s="129">
        <f t="shared" si="18"/>
        <v>0</v>
      </c>
      <c r="T101" s="134">
        <f t="shared" si="19"/>
        <v>0</v>
      </c>
      <c r="U101"/>
    </row>
    <row r="102" spans="1:21" ht="12.75">
      <c r="A102" s="10" t="s">
        <v>26</v>
      </c>
      <c r="B102" s="336"/>
      <c r="C102" s="342"/>
      <c r="D102" s="343"/>
      <c r="E102" s="338"/>
      <c r="F102" s="344"/>
      <c r="G102" s="305">
        <f>IF(F102&gt;0,D102/C102*(F102+P102/12),0)</f>
        <v>0</v>
      </c>
      <c r="H102" s="338"/>
      <c r="I102" s="164">
        <f>ROUND(IF(E102=0,,H102*S102),0)</f>
        <v>0</v>
      </c>
      <c r="J102" s="60">
        <f>ROUND(IF((D102-C102)&lt;0,,(I102+K102+L102+M102+N102)/40*(D102-C102)*2),0)</f>
        <v>0</v>
      </c>
      <c r="K102" s="338"/>
      <c r="L102" s="339"/>
      <c r="M102" s="339"/>
      <c r="N102" s="375"/>
      <c r="O102" s="60">
        <f t="shared" si="16"/>
        <v>0</v>
      </c>
      <c r="P102" s="92"/>
      <c r="Q102" s="18"/>
      <c r="R102" s="60">
        <f>SUM(O102*12+Q102)</f>
        <v>0</v>
      </c>
      <c r="S102" s="129">
        <f>ROUND(IF(C102=0,0,IF((D102/C102)&gt;1,1,D102/C102)),2)</f>
        <v>0</v>
      </c>
      <c r="T102" s="150">
        <f>IF(C102=0,0,D102/C102)</f>
        <v>0</v>
      </c>
      <c r="U102"/>
    </row>
    <row r="103" spans="1:21" ht="12.75">
      <c r="A103" s="10" t="s">
        <v>27</v>
      </c>
      <c r="B103" s="336"/>
      <c r="C103" s="342"/>
      <c r="D103" s="343"/>
      <c r="E103" s="338"/>
      <c r="F103" s="344"/>
      <c r="G103" s="305">
        <f aca="true" t="shared" si="20" ref="G103:G110">IF(F103&gt;0,D103/C103*(F103+P103/12),0)</f>
        <v>0</v>
      </c>
      <c r="H103" s="338"/>
      <c r="I103" s="164">
        <f aca="true" t="shared" si="21" ref="I103:I110">ROUND(IF(E103=0,,H103*S103),0)</f>
        <v>0</v>
      </c>
      <c r="J103" s="60">
        <f aca="true" t="shared" si="22" ref="J103:J110">ROUND(IF((D103-C103)&lt;0,,(I103+K103+L103+M103+N103)/40*(D103-C103)*2),0)</f>
        <v>0</v>
      </c>
      <c r="K103" s="338"/>
      <c r="L103" s="339"/>
      <c r="M103" s="339"/>
      <c r="N103" s="375"/>
      <c r="O103" s="60">
        <f t="shared" si="16"/>
        <v>0</v>
      </c>
      <c r="P103" s="92"/>
      <c r="Q103" s="18"/>
      <c r="R103" s="60">
        <f aca="true" t="shared" si="23" ref="R103:R110">SUM(O103*12+Q103)</f>
        <v>0</v>
      </c>
      <c r="S103" s="129">
        <f aca="true" t="shared" si="24" ref="S103:S110">ROUND(IF(C103=0,0,IF((D103/C103)&gt;1,1,D103/C103)),2)</f>
        <v>0</v>
      </c>
      <c r="T103" s="150">
        <f aca="true" t="shared" si="25" ref="T103:T110">IF(C103=0,0,D103/C103)</f>
        <v>0</v>
      </c>
      <c r="U103"/>
    </row>
    <row r="104" spans="1:21" ht="12.75">
      <c r="A104" s="10" t="s">
        <v>28</v>
      </c>
      <c r="B104" s="336"/>
      <c r="C104" s="342"/>
      <c r="D104" s="343"/>
      <c r="E104" s="338"/>
      <c r="F104" s="344"/>
      <c r="G104" s="305">
        <f t="shared" si="20"/>
        <v>0</v>
      </c>
      <c r="H104" s="338"/>
      <c r="I104" s="164">
        <f t="shared" si="21"/>
        <v>0</v>
      </c>
      <c r="J104" s="60">
        <f t="shared" si="22"/>
        <v>0</v>
      </c>
      <c r="K104" s="338"/>
      <c r="L104" s="339"/>
      <c r="M104" s="339"/>
      <c r="N104" s="375"/>
      <c r="O104" s="60">
        <f t="shared" si="16"/>
        <v>0</v>
      </c>
      <c r="P104" s="92"/>
      <c r="Q104" s="18"/>
      <c r="R104" s="60">
        <f t="shared" si="23"/>
        <v>0</v>
      </c>
      <c r="S104" s="129">
        <f t="shared" si="24"/>
        <v>0</v>
      </c>
      <c r="T104" s="150">
        <f t="shared" si="25"/>
        <v>0</v>
      </c>
      <c r="U104"/>
    </row>
    <row r="105" spans="1:21" ht="12.75">
      <c r="A105" s="10" t="s">
        <v>29</v>
      </c>
      <c r="B105" s="336"/>
      <c r="C105" s="342"/>
      <c r="D105" s="343"/>
      <c r="E105" s="338"/>
      <c r="F105" s="344"/>
      <c r="G105" s="305">
        <f t="shared" si="20"/>
        <v>0</v>
      </c>
      <c r="H105" s="338"/>
      <c r="I105" s="164">
        <f t="shared" si="21"/>
        <v>0</v>
      </c>
      <c r="J105" s="60">
        <f t="shared" si="22"/>
        <v>0</v>
      </c>
      <c r="K105" s="338"/>
      <c r="L105" s="339"/>
      <c r="M105" s="339"/>
      <c r="N105" s="375"/>
      <c r="O105" s="60">
        <f t="shared" si="16"/>
        <v>0</v>
      </c>
      <c r="P105" s="92"/>
      <c r="Q105" s="18"/>
      <c r="R105" s="60">
        <f t="shared" si="23"/>
        <v>0</v>
      </c>
      <c r="S105" s="129">
        <f t="shared" si="24"/>
        <v>0</v>
      </c>
      <c r="T105" s="150">
        <f t="shared" si="25"/>
        <v>0</v>
      </c>
      <c r="U105"/>
    </row>
    <row r="106" spans="1:21" ht="12.75">
      <c r="A106" s="10" t="s">
        <v>30</v>
      </c>
      <c r="B106" s="336"/>
      <c r="C106" s="342"/>
      <c r="D106" s="343"/>
      <c r="E106" s="338"/>
      <c r="F106" s="344"/>
      <c r="G106" s="305">
        <f t="shared" si="20"/>
        <v>0</v>
      </c>
      <c r="H106" s="338"/>
      <c r="I106" s="164">
        <f t="shared" si="21"/>
        <v>0</v>
      </c>
      <c r="J106" s="60">
        <f t="shared" si="22"/>
        <v>0</v>
      </c>
      <c r="K106" s="338"/>
      <c r="L106" s="339"/>
      <c r="M106" s="339"/>
      <c r="N106" s="375"/>
      <c r="O106" s="60">
        <f t="shared" si="16"/>
        <v>0</v>
      </c>
      <c r="P106" s="92"/>
      <c r="Q106" s="18"/>
      <c r="R106" s="60">
        <f t="shared" si="23"/>
        <v>0</v>
      </c>
      <c r="S106" s="129">
        <f t="shared" si="24"/>
        <v>0</v>
      </c>
      <c r="T106" s="150">
        <f t="shared" si="25"/>
        <v>0</v>
      </c>
      <c r="U106"/>
    </row>
    <row r="107" spans="1:21" ht="12.75">
      <c r="A107" s="10" t="s">
        <v>31</v>
      </c>
      <c r="B107" s="336"/>
      <c r="C107" s="342"/>
      <c r="D107" s="343"/>
      <c r="E107" s="338"/>
      <c r="F107" s="344"/>
      <c r="G107" s="305">
        <f t="shared" si="20"/>
        <v>0</v>
      </c>
      <c r="H107" s="338"/>
      <c r="I107" s="164">
        <f t="shared" si="21"/>
        <v>0</v>
      </c>
      <c r="J107" s="60">
        <f t="shared" si="22"/>
        <v>0</v>
      </c>
      <c r="K107" s="338"/>
      <c r="L107" s="339"/>
      <c r="M107" s="339"/>
      <c r="N107" s="375"/>
      <c r="O107" s="60">
        <f t="shared" si="16"/>
        <v>0</v>
      </c>
      <c r="P107" s="92"/>
      <c r="Q107" s="18"/>
      <c r="R107" s="60">
        <f t="shared" si="23"/>
        <v>0</v>
      </c>
      <c r="S107" s="129">
        <f t="shared" si="24"/>
        <v>0</v>
      </c>
      <c r="T107" s="150">
        <f t="shared" si="25"/>
        <v>0</v>
      </c>
      <c r="U107"/>
    </row>
    <row r="108" spans="1:21" ht="12.75">
      <c r="A108" s="10" t="s">
        <v>32</v>
      </c>
      <c r="B108" s="336"/>
      <c r="C108" s="342"/>
      <c r="D108" s="343"/>
      <c r="E108" s="338"/>
      <c r="F108" s="344"/>
      <c r="G108" s="305">
        <f t="shared" si="20"/>
        <v>0</v>
      </c>
      <c r="H108" s="338"/>
      <c r="I108" s="164">
        <f t="shared" si="21"/>
        <v>0</v>
      </c>
      <c r="J108" s="60">
        <f t="shared" si="22"/>
        <v>0</v>
      </c>
      <c r="K108" s="338"/>
      <c r="L108" s="339"/>
      <c r="M108" s="339"/>
      <c r="N108" s="375"/>
      <c r="O108" s="60">
        <f t="shared" si="16"/>
        <v>0</v>
      </c>
      <c r="P108" s="92"/>
      <c r="Q108" s="18"/>
      <c r="R108" s="60">
        <f t="shared" si="23"/>
        <v>0</v>
      </c>
      <c r="S108" s="129">
        <f t="shared" si="24"/>
        <v>0</v>
      </c>
      <c r="T108" s="150">
        <f t="shared" si="25"/>
        <v>0</v>
      </c>
      <c r="U108"/>
    </row>
    <row r="109" spans="1:21" ht="12.75">
      <c r="A109" s="10" t="s">
        <v>33</v>
      </c>
      <c r="B109" s="336"/>
      <c r="C109" s="342"/>
      <c r="D109" s="343"/>
      <c r="E109" s="338"/>
      <c r="F109" s="344"/>
      <c r="G109" s="305">
        <f t="shared" si="20"/>
        <v>0</v>
      </c>
      <c r="H109" s="338"/>
      <c r="I109" s="164">
        <f t="shared" si="21"/>
        <v>0</v>
      </c>
      <c r="J109" s="60">
        <f t="shared" si="22"/>
        <v>0</v>
      </c>
      <c r="K109" s="338"/>
      <c r="L109" s="339"/>
      <c r="M109" s="339"/>
      <c r="N109" s="375"/>
      <c r="O109" s="60">
        <f t="shared" si="16"/>
        <v>0</v>
      </c>
      <c r="P109" s="92"/>
      <c r="Q109" s="18"/>
      <c r="R109" s="60">
        <f t="shared" si="23"/>
        <v>0</v>
      </c>
      <c r="S109" s="129">
        <f t="shared" si="24"/>
        <v>0</v>
      </c>
      <c r="T109" s="150">
        <f t="shared" si="25"/>
        <v>0</v>
      </c>
      <c r="U109"/>
    </row>
    <row r="110" spans="1:21" ht="12.75">
      <c r="A110" s="10" t="s">
        <v>34</v>
      </c>
      <c r="B110" s="336"/>
      <c r="C110" s="342"/>
      <c r="D110" s="343"/>
      <c r="E110" s="338"/>
      <c r="F110" s="344"/>
      <c r="G110" s="305">
        <f t="shared" si="20"/>
        <v>0</v>
      </c>
      <c r="H110" s="338"/>
      <c r="I110" s="164">
        <f t="shared" si="21"/>
        <v>0</v>
      </c>
      <c r="J110" s="60">
        <f t="shared" si="22"/>
        <v>0</v>
      </c>
      <c r="K110" s="338"/>
      <c r="L110" s="339"/>
      <c r="M110" s="339"/>
      <c r="N110" s="375"/>
      <c r="O110" s="60">
        <f t="shared" si="16"/>
        <v>0</v>
      </c>
      <c r="P110" s="92"/>
      <c r="Q110" s="18"/>
      <c r="R110" s="60">
        <f t="shared" si="23"/>
        <v>0</v>
      </c>
      <c r="S110" s="129">
        <f t="shared" si="24"/>
        <v>0</v>
      </c>
      <c r="T110" s="150">
        <f t="shared" si="25"/>
        <v>0</v>
      </c>
      <c r="U110"/>
    </row>
    <row r="111" spans="1:21" ht="12.75">
      <c r="A111" s="10" t="s">
        <v>35</v>
      </c>
      <c r="B111" s="336"/>
      <c r="C111" s="342"/>
      <c r="D111" s="343"/>
      <c r="E111" s="338"/>
      <c r="F111" s="344"/>
      <c r="G111" s="305">
        <f>IF(F111&gt;0,D111/C111*(F111+P111/12),0)</f>
        <v>0</v>
      </c>
      <c r="H111" s="338"/>
      <c r="I111" s="164">
        <f>ROUND(IF(E111=0,,H111*S111),0)</f>
        <v>0</v>
      </c>
      <c r="J111" s="60">
        <f>ROUND(IF((D111-C111)&lt;0,,(I111+K111+L111+M111+N111)/40*(D111-C111)*2),0)</f>
        <v>0</v>
      </c>
      <c r="K111" s="338"/>
      <c r="L111" s="339"/>
      <c r="M111" s="339"/>
      <c r="N111" s="375"/>
      <c r="O111" s="60">
        <f>SUM(I111:N111)</f>
        <v>0</v>
      </c>
      <c r="P111" s="92"/>
      <c r="Q111" s="18"/>
      <c r="R111" s="60">
        <f>SUM(O111*12+Q111)</f>
        <v>0</v>
      </c>
      <c r="S111" s="129">
        <f>ROUND(IF(C111=0,0,IF((D111/C111)&gt;1,1,D111/C111)),2)</f>
        <v>0</v>
      </c>
      <c r="T111" s="150">
        <f>IF(C111=0,0,D111/C111)</f>
        <v>0</v>
      </c>
      <c r="U111"/>
    </row>
    <row r="112" spans="1:21" ht="13.5" thickBot="1">
      <c r="A112" s="10" t="s">
        <v>36</v>
      </c>
      <c r="B112" s="11"/>
      <c r="C112" s="12"/>
      <c r="D112" s="13"/>
      <c r="E112" s="14"/>
      <c r="F112" s="15"/>
      <c r="G112" s="427">
        <f>IF(F112&gt;0,D112/C112*(F112+P112/12),0)</f>
        <v>0</v>
      </c>
      <c r="H112" s="338"/>
      <c r="I112" s="78">
        <f>ROUND(IF(E112=0,,H112*S112),0)</f>
        <v>0</v>
      </c>
      <c r="J112" s="60">
        <f>ROUND(IF((D112-C112)&lt;0,,(I112+K112+L112+M112+N112)/40*(D112-C112)*2),0)</f>
        <v>0</v>
      </c>
      <c r="K112" s="16"/>
      <c r="L112" s="17"/>
      <c r="M112" s="17"/>
      <c r="N112" s="15"/>
      <c r="O112" s="61">
        <f>SUM(I112:N112)</f>
        <v>0</v>
      </c>
      <c r="P112" s="419"/>
      <c r="Q112" s="57"/>
      <c r="R112" s="61">
        <f>SUM(O112*12+Q112)</f>
        <v>0</v>
      </c>
      <c r="S112" s="124">
        <f>ROUND(IF(C112=0,0,IF((D112/C112)&gt;1,1,D112/C112)),2)</f>
        <v>0</v>
      </c>
      <c r="T112" s="401">
        <f>IF(C112=0,0,D112/C112)</f>
        <v>0</v>
      </c>
      <c r="U112"/>
    </row>
    <row r="113" spans="1:21" ht="12.75">
      <c r="A113" s="548" t="s">
        <v>67</v>
      </c>
      <c r="B113" s="22" t="s">
        <v>68</v>
      </c>
      <c r="C113" s="86">
        <f>SUM(C83:C112)</f>
        <v>0</v>
      </c>
      <c r="D113" s="71">
        <f>SUM(D83:D112)</f>
        <v>0</v>
      </c>
      <c r="E113" s="26"/>
      <c r="F113" s="473"/>
      <c r="G113" s="160">
        <f aca="true" t="shared" si="26" ref="G113:O113">SUM(G83:G112)</f>
        <v>0</v>
      </c>
      <c r="H113" s="75">
        <f t="shared" si="26"/>
        <v>0</v>
      </c>
      <c r="I113" s="103">
        <f t="shared" si="26"/>
        <v>0</v>
      </c>
      <c r="J113" s="62">
        <f t="shared" si="26"/>
        <v>0</v>
      </c>
      <c r="K113" s="75">
        <f t="shared" si="26"/>
        <v>0</v>
      </c>
      <c r="L113" s="77">
        <f t="shared" si="26"/>
        <v>0</v>
      </c>
      <c r="M113" s="77">
        <f t="shared" si="26"/>
        <v>0</v>
      </c>
      <c r="N113" s="76">
        <f t="shared" si="26"/>
        <v>0</v>
      </c>
      <c r="O113" s="100">
        <f t="shared" si="26"/>
        <v>0</v>
      </c>
      <c r="P113" s="330"/>
      <c r="Q113" s="100">
        <f>SUM(Q83:Q112)</f>
        <v>0</v>
      </c>
      <c r="R113" s="93">
        <f>SUM(R83:R112)</f>
        <v>0</v>
      </c>
      <c r="S113" s="402">
        <f>SUM(S83:S112)</f>
        <v>0</v>
      </c>
      <c r="T113" s="402">
        <f>SUM(T83:T112)</f>
        <v>0</v>
      </c>
      <c r="U113"/>
    </row>
    <row r="114" spans="1:21" ht="13.5" thickBot="1">
      <c r="A114" s="549"/>
      <c r="B114" s="27" t="s">
        <v>69</v>
      </c>
      <c r="C114" s="72">
        <f>IF(C113&gt;0,AVERAGE(C83:C112),0)</f>
        <v>0</v>
      </c>
      <c r="D114" s="73">
        <f>IF(D113&gt;0,AVERAGE(D83:D112),0)</f>
        <v>0</v>
      </c>
      <c r="E114" s="74">
        <f>IF(E83&gt;0,AVERAGE(E83:E112),0)</f>
        <v>0</v>
      </c>
      <c r="F114" s="73">
        <f>IF(F83&gt;0,AVERAGE(F83:F112),0)</f>
        <v>0</v>
      </c>
      <c r="G114" s="124">
        <f>IF(T113&gt;0,IF(G113/T113&gt;12,12,G113/T113),0)</f>
        <v>0</v>
      </c>
      <c r="H114" s="80">
        <f>IF(H113&gt;0,AVERAGE(H83:H112),0)</f>
        <v>0</v>
      </c>
      <c r="I114" s="88">
        <f>IF(S113=0,0,I113/S113)</f>
        <v>0</v>
      </c>
      <c r="J114" s="79">
        <f>IF(S113=0,0,J113/S113)</f>
        <v>0</v>
      </c>
      <c r="K114" s="80">
        <f>IF(K113&gt;0,AVERAGE(K83:K112),0)</f>
        <v>0</v>
      </c>
      <c r="L114" s="81">
        <f>IF(L113&gt;0,AVERAGE(L83:L112),0)</f>
        <v>0</v>
      </c>
      <c r="M114" s="81">
        <f>IF(M113&gt;0,AVERAGE(M83:M112),0)</f>
        <v>0</v>
      </c>
      <c r="N114" s="78">
        <f>IF(N113&gt;0,AVERAGE(N83:N112),0)</f>
        <v>0</v>
      </c>
      <c r="O114" s="88">
        <f>IF(S113=0,0,O113/S113)</f>
        <v>0</v>
      </c>
      <c r="P114" s="132"/>
      <c r="Q114" s="28"/>
      <c r="R114" s="29"/>
      <c r="S114" s="30"/>
      <c r="T114" s="30"/>
      <c r="U114"/>
    </row>
    <row r="115" spans="4:21" ht="12.75">
      <c r="D115" s="3"/>
      <c r="E115"/>
      <c r="N115" s="35"/>
      <c r="O115" s="34"/>
      <c r="P115" s="35"/>
      <c r="Q115" s="35" t="s">
        <v>70</v>
      </c>
      <c r="R115" s="36">
        <f>IF(S113=0,0,(R113-12*J113-Q113)/S113/12)</f>
        <v>0</v>
      </c>
      <c r="U115"/>
    </row>
    <row r="116" spans="2:21" ht="12.75" customHeight="1" thickBot="1">
      <c r="B116" s="35" t="s">
        <v>83</v>
      </c>
      <c r="D116" s="3"/>
      <c r="E116"/>
      <c r="U116"/>
    </row>
    <row r="117" spans="1:21" ht="12" customHeight="1">
      <c r="A117" s="548"/>
      <c r="B117" s="507" t="s">
        <v>177</v>
      </c>
      <c r="C117" s="513" t="s">
        <v>1</v>
      </c>
      <c r="D117" s="514"/>
      <c r="E117" s="511" t="s">
        <v>2</v>
      </c>
      <c r="F117" s="512"/>
      <c r="G117" s="167"/>
      <c r="H117" s="512" t="s">
        <v>102</v>
      </c>
      <c r="I117" s="517"/>
      <c r="J117" s="493" t="s">
        <v>164</v>
      </c>
      <c r="K117" s="495" t="s">
        <v>3</v>
      </c>
      <c r="L117" s="496"/>
      <c r="M117" s="496"/>
      <c r="N117" s="547"/>
      <c r="O117" s="493" t="s">
        <v>103</v>
      </c>
      <c r="P117" s="493" t="s">
        <v>119</v>
      </c>
      <c r="Q117" s="501" t="s">
        <v>104</v>
      </c>
      <c r="R117" s="493" t="s">
        <v>105</v>
      </c>
      <c r="S117" s="498" t="s">
        <v>106</v>
      </c>
      <c r="T117" s="493" t="s">
        <v>163</v>
      </c>
      <c r="U117"/>
    </row>
    <row r="118" spans="1:21" ht="23.25" customHeight="1" thickBot="1">
      <c r="A118" s="550"/>
      <c r="B118" s="508"/>
      <c r="C118" s="5" t="s">
        <v>107</v>
      </c>
      <c r="D118" s="125" t="s">
        <v>108</v>
      </c>
      <c r="E118" s="5" t="s">
        <v>109</v>
      </c>
      <c r="F118" s="126" t="s">
        <v>110</v>
      </c>
      <c r="G118" s="169" t="s">
        <v>118</v>
      </c>
      <c r="H118" s="6" t="s">
        <v>111</v>
      </c>
      <c r="I118" s="66" t="s">
        <v>108</v>
      </c>
      <c r="J118" s="494"/>
      <c r="K118" s="64" t="s">
        <v>4</v>
      </c>
      <c r="L118" s="65" t="s">
        <v>5</v>
      </c>
      <c r="M118" s="126" t="s">
        <v>171</v>
      </c>
      <c r="N118" s="66" t="s">
        <v>113</v>
      </c>
      <c r="O118" s="500"/>
      <c r="P118" s="494"/>
      <c r="Q118" s="502"/>
      <c r="R118" s="500"/>
      <c r="S118" s="499"/>
      <c r="T118" s="494"/>
      <c r="U118"/>
    </row>
    <row r="119" spans="1:21" ht="12.75">
      <c r="A119" s="8" t="s">
        <v>7</v>
      </c>
      <c r="B119" s="323"/>
      <c r="C119" s="324"/>
      <c r="D119" s="325"/>
      <c r="E119" s="326"/>
      <c r="F119" s="327"/>
      <c r="G119" s="160">
        <f aca="true" t="shared" si="27" ref="G119:G138">IF(F119&gt;0,D119/C119*(F119+P119/12),0)</f>
        <v>0</v>
      </c>
      <c r="H119" s="328"/>
      <c r="I119" s="104">
        <f aca="true" t="shared" si="28" ref="I119:I138">ROUND(IF(E119=0,,H119*S119),0)</f>
        <v>0</v>
      </c>
      <c r="J119" s="60">
        <f>ROUND(IF((D119-C119)&lt;0,,(I119+K119+L119+M119+N119)/40*(D119-C119)*2),0)</f>
        <v>0</v>
      </c>
      <c r="K119" s="326"/>
      <c r="L119" s="68"/>
      <c r="M119" s="68"/>
      <c r="N119" s="102"/>
      <c r="O119" s="59">
        <f>SUM(I119:N119)</f>
        <v>0</v>
      </c>
      <c r="P119" s="334"/>
      <c r="Q119" s="327"/>
      <c r="R119" s="59">
        <f>SUM(O119*12+Q119)</f>
        <v>0</v>
      </c>
      <c r="S119" s="120">
        <f aca="true" t="shared" si="29" ref="S119:S133">ROUND(IF(C119=0,0,IF((D119/C119)&gt;1,1,D119/C119)),2)</f>
        <v>0</v>
      </c>
      <c r="T119" s="150">
        <f aca="true" t="shared" si="30" ref="T119:T138">IF(C119=0,0,D119/C119)</f>
        <v>0</v>
      </c>
      <c r="U119"/>
    </row>
    <row r="120" spans="1:21" ht="12.75">
      <c r="A120" s="10" t="s">
        <v>8</v>
      </c>
      <c r="B120" s="336"/>
      <c r="C120" s="342"/>
      <c r="D120" s="343"/>
      <c r="E120" s="338"/>
      <c r="F120" s="344"/>
      <c r="G120" s="305">
        <f t="shared" si="27"/>
        <v>0</v>
      </c>
      <c r="H120" s="338"/>
      <c r="I120" s="164">
        <f t="shared" si="28"/>
        <v>0</v>
      </c>
      <c r="J120" s="60">
        <f aca="true" t="shared" si="31" ref="J120:J138">ROUND(IF((D120-C120)&lt;0,,(I120+K120+L120+M120+N120)/40*(D120-C120)*2),0)</f>
        <v>0</v>
      </c>
      <c r="K120" s="16"/>
      <c r="L120" s="17"/>
      <c r="M120" s="17"/>
      <c r="N120" s="15"/>
      <c r="O120" s="60">
        <f aca="true" t="shared" si="32" ref="O120:O138">SUM(I120:N120)</f>
        <v>0</v>
      </c>
      <c r="P120" s="341"/>
      <c r="Q120" s="344"/>
      <c r="R120" s="60">
        <f aca="true" t="shared" si="33" ref="R120:R138">SUM(O120*12+Q120)</f>
        <v>0</v>
      </c>
      <c r="S120" s="129">
        <f t="shared" si="29"/>
        <v>0</v>
      </c>
      <c r="T120" s="150">
        <f t="shared" si="30"/>
        <v>0</v>
      </c>
      <c r="U120"/>
    </row>
    <row r="121" spans="1:21" ht="12.75">
      <c r="A121" s="10" t="s">
        <v>9</v>
      </c>
      <c r="B121" s="336"/>
      <c r="C121" s="342"/>
      <c r="D121" s="343"/>
      <c r="E121" s="338"/>
      <c r="F121" s="344"/>
      <c r="G121" s="305">
        <f t="shared" si="27"/>
        <v>0</v>
      </c>
      <c r="H121" s="338"/>
      <c r="I121" s="164">
        <f t="shared" si="28"/>
        <v>0</v>
      </c>
      <c r="J121" s="60">
        <f t="shared" si="31"/>
        <v>0</v>
      </c>
      <c r="K121" s="16"/>
      <c r="L121" s="17"/>
      <c r="M121" s="17"/>
      <c r="N121" s="15"/>
      <c r="O121" s="60">
        <f t="shared" si="32"/>
        <v>0</v>
      </c>
      <c r="P121" s="341"/>
      <c r="Q121" s="344"/>
      <c r="R121" s="60">
        <f t="shared" si="33"/>
        <v>0</v>
      </c>
      <c r="S121" s="129">
        <f t="shared" si="29"/>
        <v>0</v>
      </c>
      <c r="T121" s="150">
        <f t="shared" si="30"/>
        <v>0</v>
      </c>
      <c r="U121"/>
    </row>
    <row r="122" spans="1:21" ht="12.75">
      <c r="A122" s="10" t="s">
        <v>10</v>
      </c>
      <c r="B122" s="11"/>
      <c r="C122" s="12"/>
      <c r="D122" s="13"/>
      <c r="E122" s="14"/>
      <c r="F122" s="15"/>
      <c r="G122" s="427">
        <f t="shared" si="27"/>
        <v>0</v>
      </c>
      <c r="H122" s="338"/>
      <c r="I122" s="164">
        <f t="shared" si="28"/>
        <v>0</v>
      </c>
      <c r="J122" s="60">
        <f t="shared" si="31"/>
        <v>0</v>
      </c>
      <c r="K122" s="16"/>
      <c r="L122" s="17"/>
      <c r="M122" s="17"/>
      <c r="N122" s="15"/>
      <c r="O122" s="60">
        <f t="shared" si="32"/>
        <v>0</v>
      </c>
      <c r="P122" s="92"/>
      <c r="Q122" s="18"/>
      <c r="R122" s="60">
        <f t="shared" si="33"/>
        <v>0</v>
      </c>
      <c r="S122" s="129">
        <f t="shared" si="29"/>
        <v>0</v>
      </c>
      <c r="T122" s="150">
        <f t="shared" si="30"/>
        <v>0</v>
      </c>
      <c r="U122"/>
    </row>
    <row r="123" spans="1:21" ht="12.75">
      <c r="A123" s="10" t="s">
        <v>11</v>
      </c>
      <c r="B123" s="11"/>
      <c r="C123" s="12"/>
      <c r="D123" s="13"/>
      <c r="E123" s="14"/>
      <c r="F123" s="15"/>
      <c r="G123" s="427">
        <f t="shared" si="27"/>
        <v>0</v>
      </c>
      <c r="H123" s="338"/>
      <c r="I123" s="164">
        <f t="shared" si="28"/>
        <v>0</v>
      </c>
      <c r="J123" s="60">
        <f t="shared" si="31"/>
        <v>0</v>
      </c>
      <c r="K123" s="16"/>
      <c r="L123" s="17"/>
      <c r="M123" s="17"/>
      <c r="N123" s="15"/>
      <c r="O123" s="60">
        <f t="shared" si="32"/>
        <v>0</v>
      </c>
      <c r="P123" s="92"/>
      <c r="Q123" s="18"/>
      <c r="R123" s="60">
        <f t="shared" si="33"/>
        <v>0</v>
      </c>
      <c r="S123" s="129">
        <f t="shared" si="29"/>
        <v>0</v>
      </c>
      <c r="T123" s="150">
        <f t="shared" si="30"/>
        <v>0</v>
      </c>
      <c r="U123"/>
    </row>
    <row r="124" spans="1:21" ht="12.75">
      <c r="A124" s="10" t="s">
        <v>12</v>
      </c>
      <c r="B124" s="11"/>
      <c r="C124" s="12"/>
      <c r="D124" s="13"/>
      <c r="E124" s="14"/>
      <c r="F124" s="15"/>
      <c r="G124" s="427">
        <f t="shared" si="27"/>
        <v>0</v>
      </c>
      <c r="H124" s="338"/>
      <c r="I124" s="164">
        <f t="shared" si="28"/>
        <v>0</v>
      </c>
      <c r="J124" s="60">
        <f t="shared" si="31"/>
        <v>0</v>
      </c>
      <c r="K124" s="16"/>
      <c r="L124" s="17"/>
      <c r="M124" s="17"/>
      <c r="N124" s="15"/>
      <c r="O124" s="60">
        <f t="shared" si="32"/>
        <v>0</v>
      </c>
      <c r="P124" s="92"/>
      <c r="Q124" s="18"/>
      <c r="R124" s="60">
        <f t="shared" si="33"/>
        <v>0</v>
      </c>
      <c r="S124" s="129">
        <f t="shared" si="29"/>
        <v>0</v>
      </c>
      <c r="T124" s="150">
        <f t="shared" si="30"/>
        <v>0</v>
      </c>
      <c r="U124"/>
    </row>
    <row r="125" spans="1:21" ht="12.75">
      <c r="A125" s="10" t="s">
        <v>13</v>
      </c>
      <c r="B125" s="11"/>
      <c r="C125" s="12"/>
      <c r="D125" s="13"/>
      <c r="E125" s="14"/>
      <c r="F125" s="15"/>
      <c r="G125" s="427">
        <f t="shared" si="27"/>
        <v>0</v>
      </c>
      <c r="H125" s="338"/>
      <c r="I125" s="164">
        <f t="shared" si="28"/>
        <v>0</v>
      </c>
      <c r="J125" s="60">
        <f t="shared" si="31"/>
        <v>0</v>
      </c>
      <c r="K125" s="16"/>
      <c r="L125" s="17"/>
      <c r="M125" s="17"/>
      <c r="N125" s="15"/>
      <c r="O125" s="60">
        <f t="shared" si="32"/>
        <v>0</v>
      </c>
      <c r="P125" s="92"/>
      <c r="Q125" s="18"/>
      <c r="R125" s="60">
        <f t="shared" si="33"/>
        <v>0</v>
      </c>
      <c r="S125" s="129">
        <f t="shared" si="29"/>
        <v>0</v>
      </c>
      <c r="T125" s="150">
        <f t="shared" si="30"/>
        <v>0</v>
      </c>
      <c r="U125"/>
    </row>
    <row r="126" spans="1:21" ht="12.75">
      <c r="A126" s="10" t="s">
        <v>14</v>
      </c>
      <c r="B126" s="11"/>
      <c r="C126" s="12"/>
      <c r="D126" s="13"/>
      <c r="E126" s="14"/>
      <c r="F126" s="15"/>
      <c r="G126" s="427">
        <f t="shared" si="27"/>
        <v>0</v>
      </c>
      <c r="H126" s="338"/>
      <c r="I126" s="164">
        <f t="shared" si="28"/>
        <v>0</v>
      </c>
      <c r="J126" s="60">
        <f t="shared" si="31"/>
        <v>0</v>
      </c>
      <c r="K126" s="16"/>
      <c r="L126" s="17"/>
      <c r="M126" s="17"/>
      <c r="N126" s="15"/>
      <c r="O126" s="60">
        <f t="shared" si="32"/>
        <v>0</v>
      </c>
      <c r="P126" s="92"/>
      <c r="Q126" s="18"/>
      <c r="R126" s="60">
        <f t="shared" si="33"/>
        <v>0</v>
      </c>
      <c r="S126" s="129">
        <f t="shared" si="29"/>
        <v>0</v>
      </c>
      <c r="T126" s="150">
        <f t="shared" si="30"/>
        <v>0</v>
      </c>
      <c r="U126"/>
    </row>
    <row r="127" spans="1:21" ht="12.75">
      <c r="A127" s="10" t="s">
        <v>15</v>
      </c>
      <c r="B127" s="11"/>
      <c r="C127" s="12"/>
      <c r="D127" s="13"/>
      <c r="E127" s="14"/>
      <c r="F127" s="15"/>
      <c r="G127" s="427">
        <f t="shared" si="27"/>
        <v>0</v>
      </c>
      <c r="H127" s="338"/>
      <c r="I127" s="164">
        <f t="shared" si="28"/>
        <v>0</v>
      </c>
      <c r="J127" s="60">
        <f t="shared" si="31"/>
        <v>0</v>
      </c>
      <c r="K127" s="16"/>
      <c r="L127" s="17"/>
      <c r="M127" s="17"/>
      <c r="N127" s="15"/>
      <c r="O127" s="60">
        <f t="shared" si="32"/>
        <v>0</v>
      </c>
      <c r="P127" s="92"/>
      <c r="Q127" s="18"/>
      <c r="R127" s="60">
        <f t="shared" si="33"/>
        <v>0</v>
      </c>
      <c r="S127" s="129">
        <f t="shared" si="29"/>
        <v>0</v>
      </c>
      <c r="T127" s="150">
        <f t="shared" si="30"/>
        <v>0</v>
      </c>
      <c r="U127"/>
    </row>
    <row r="128" spans="1:21" ht="12.75">
      <c r="A128" s="10" t="s">
        <v>16</v>
      </c>
      <c r="B128" s="11"/>
      <c r="C128" s="12"/>
      <c r="D128" s="13"/>
      <c r="E128" s="14"/>
      <c r="F128" s="15"/>
      <c r="G128" s="427">
        <f t="shared" si="27"/>
        <v>0</v>
      </c>
      <c r="H128" s="338"/>
      <c r="I128" s="164">
        <f t="shared" si="28"/>
        <v>0</v>
      </c>
      <c r="J128" s="60">
        <f t="shared" si="31"/>
        <v>0</v>
      </c>
      <c r="K128" s="16"/>
      <c r="L128" s="17"/>
      <c r="M128" s="17"/>
      <c r="N128" s="15"/>
      <c r="O128" s="60">
        <f t="shared" si="32"/>
        <v>0</v>
      </c>
      <c r="P128" s="92"/>
      <c r="Q128" s="18"/>
      <c r="R128" s="60">
        <f t="shared" si="33"/>
        <v>0</v>
      </c>
      <c r="S128" s="129">
        <f t="shared" si="29"/>
        <v>0</v>
      </c>
      <c r="T128" s="150">
        <f t="shared" si="30"/>
        <v>0</v>
      </c>
      <c r="U128"/>
    </row>
    <row r="129" spans="1:21" ht="12.75">
      <c r="A129" s="10" t="s">
        <v>17</v>
      </c>
      <c r="B129" s="11"/>
      <c r="C129" s="12"/>
      <c r="D129" s="13"/>
      <c r="E129" s="14"/>
      <c r="F129" s="15"/>
      <c r="G129" s="427">
        <f t="shared" si="27"/>
        <v>0</v>
      </c>
      <c r="H129" s="338"/>
      <c r="I129" s="164">
        <f t="shared" si="28"/>
        <v>0</v>
      </c>
      <c r="J129" s="60">
        <f t="shared" si="31"/>
        <v>0</v>
      </c>
      <c r="K129" s="16"/>
      <c r="L129" s="17"/>
      <c r="M129" s="17"/>
      <c r="N129" s="15"/>
      <c r="O129" s="60">
        <f t="shared" si="32"/>
        <v>0</v>
      </c>
      <c r="P129" s="92"/>
      <c r="Q129" s="18"/>
      <c r="R129" s="60">
        <f t="shared" si="33"/>
        <v>0</v>
      </c>
      <c r="S129" s="129">
        <f t="shared" si="29"/>
        <v>0</v>
      </c>
      <c r="T129" s="150">
        <f t="shared" si="30"/>
        <v>0</v>
      </c>
      <c r="U129"/>
    </row>
    <row r="130" spans="1:21" ht="12.75">
      <c r="A130" s="10" t="s">
        <v>18</v>
      </c>
      <c r="B130" s="11"/>
      <c r="C130" s="12"/>
      <c r="D130" s="13"/>
      <c r="E130" s="14"/>
      <c r="F130" s="15"/>
      <c r="G130" s="427">
        <f t="shared" si="27"/>
        <v>0</v>
      </c>
      <c r="H130" s="338"/>
      <c r="I130" s="164">
        <f t="shared" si="28"/>
        <v>0</v>
      </c>
      <c r="J130" s="60">
        <f t="shared" si="31"/>
        <v>0</v>
      </c>
      <c r="K130" s="16"/>
      <c r="L130" s="17"/>
      <c r="M130" s="17"/>
      <c r="N130" s="15"/>
      <c r="O130" s="60">
        <f t="shared" si="32"/>
        <v>0</v>
      </c>
      <c r="P130" s="92"/>
      <c r="Q130" s="18"/>
      <c r="R130" s="60">
        <f t="shared" si="33"/>
        <v>0</v>
      </c>
      <c r="S130" s="129">
        <f t="shared" si="29"/>
        <v>0</v>
      </c>
      <c r="T130" s="150">
        <f t="shared" si="30"/>
        <v>0</v>
      </c>
      <c r="U130"/>
    </row>
    <row r="131" spans="1:21" ht="12.75">
      <c r="A131" s="10" t="s">
        <v>19</v>
      </c>
      <c r="B131" s="11"/>
      <c r="C131" s="12"/>
      <c r="D131" s="13"/>
      <c r="E131" s="14"/>
      <c r="F131" s="15"/>
      <c r="G131" s="427">
        <f t="shared" si="27"/>
        <v>0</v>
      </c>
      <c r="H131" s="338"/>
      <c r="I131" s="164">
        <f t="shared" si="28"/>
        <v>0</v>
      </c>
      <c r="J131" s="60">
        <f t="shared" si="31"/>
        <v>0</v>
      </c>
      <c r="K131" s="16"/>
      <c r="L131" s="17"/>
      <c r="M131" s="17"/>
      <c r="N131" s="15"/>
      <c r="O131" s="60">
        <f t="shared" si="32"/>
        <v>0</v>
      </c>
      <c r="P131" s="92"/>
      <c r="Q131" s="18"/>
      <c r="R131" s="60">
        <f t="shared" si="33"/>
        <v>0</v>
      </c>
      <c r="S131" s="129">
        <f t="shared" si="29"/>
        <v>0</v>
      </c>
      <c r="T131" s="150">
        <f t="shared" si="30"/>
        <v>0</v>
      </c>
      <c r="U131"/>
    </row>
    <row r="132" spans="1:21" ht="12.75">
      <c r="A132" s="10" t="s">
        <v>20</v>
      </c>
      <c r="B132" s="11"/>
      <c r="C132" s="12"/>
      <c r="D132" s="13"/>
      <c r="E132" s="14"/>
      <c r="F132" s="15"/>
      <c r="G132" s="427">
        <f t="shared" si="27"/>
        <v>0</v>
      </c>
      <c r="H132" s="338"/>
      <c r="I132" s="164">
        <f t="shared" si="28"/>
        <v>0</v>
      </c>
      <c r="J132" s="60">
        <f t="shared" si="31"/>
        <v>0</v>
      </c>
      <c r="K132" s="16"/>
      <c r="L132" s="17"/>
      <c r="M132" s="17"/>
      <c r="N132" s="15"/>
      <c r="O132" s="60">
        <f t="shared" si="32"/>
        <v>0</v>
      </c>
      <c r="P132" s="92"/>
      <c r="Q132" s="18"/>
      <c r="R132" s="60">
        <f t="shared" si="33"/>
        <v>0</v>
      </c>
      <c r="S132" s="129">
        <f t="shared" si="29"/>
        <v>0</v>
      </c>
      <c r="T132" s="150">
        <f t="shared" si="30"/>
        <v>0</v>
      </c>
      <c r="U132"/>
    </row>
    <row r="133" spans="1:21" ht="12.75">
      <c r="A133" s="10" t="s">
        <v>21</v>
      </c>
      <c r="B133" s="11"/>
      <c r="C133" s="12"/>
      <c r="D133" s="13"/>
      <c r="E133" s="14"/>
      <c r="F133" s="15"/>
      <c r="G133" s="427">
        <f t="shared" si="27"/>
        <v>0</v>
      </c>
      <c r="H133" s="338"/>
      <c r="I133" s="164">
        <f t="shared" si="28"/>
        <v>0</v>
      </c>
      <c r="J133" s="60">
        <f t="shared" si="31"/>
        <v>0</v>
      </c>
      <c r="K133" s="16"/>
      <c r="L133" s="17"/>
      <c r="M133" s="17"/>
      <c r="N133" s="15"/>
      <c r="O133" s="60">
        <f t="shared" si="32"/>
        <v>0</v>
      </c>
      <c r="P133" s="92"/>
      <c r="Q133" s="18"/>
      <c r="R133" s="60">
        <f t="shared" si="33"/>
        <v>0</v>
      </c>
      <c r="S133" s="129">
        <f t="shared" si="29"/>
        <v>0</v>
      </c>
      <c r="T133" s="150">
        <f t="shared" si="30"/>
        <v>0</v>
      </c>
      <c r="U133"/>
    </row>
    <row r="134" spans="1:21" ht="12.75">
      <c r="A134" s="49" t="s">
        <v>22</v>
      </c>
      <c r="B134" s="11"/>
      <c r="C134" s="12"/>
      <c r="D134" s="13"/>
      <c r="E134" s="14"/>
      <c r="F134" s="15"/>
      <c r="G134" s="427">
        <f t="shared" si="27"/>
        <v>0</v>
      </c>
      <c r="H134" s="338"/>
      <c r="I134" s="164">
        <f t="shared" si="28"/>
        <v>0</v>
      </c>
      <c r="J134" s="60">
        <f t="shared" si="31"/>
        <v>0</v>
      </c>
      <c r="K134" s="16"/>
      <c r="L134" s="17"/>
      <c r="M134" s="17"/>
      <c r="N134" s="15"/>
      <c r="O134" s="60">
        <f t="shared" si="32"/>
        <v>0</v>
      </c>
      <c r="P134" s="92"/>
      <c r="Q134" s="18"/>
      <c r="R134" s="60">
        <f t="shared" si="33"/>
        <v>0</v>
      </c>
      <c r="S134" s="129">
        <f>ROUND(IF(C134=0,0,IF((D134/C134)&gt;1,1,D134/C134)),2)</f>
        <v>0</v>
      </c>
      <c r="T134" s="150">
        <f t="shared" si="30"/>
        <v>0</v>
      </c>
      <c r="U134"/>
    </row>
    <row r="135" spans="1:21" ht="12.75">
      <c r="A135" s="49" t="s">
        <v>23</v>
      </c>
      <c r="B135" s="11"/>
      <c r="C135" s="12"/>
      <c r="D135" s="13"/>
      <c r="E135" s="14"/>
      <c r="F135" s="15"/>
      <c r="G135" s="427">
        <f t="shared" si="27"/>
        <v>0</v>
      </c>
      <c r="H135" s="338"/>
      <c r="I135" s="164">
        <f t="shared" si="28"/>
        <v>0</v>
      </c>
      <c r="J135" s="60">
        <f t="shared" si="31"/>
        <v>0</v>
      </c>
      <c r="K135" s="16"/>
      <c r="L135" s="17"/>
      <c r="M135" s="17"/>
      <c r="N135" s="15"/>
      <c r="O135" s="60">
        <f t="shared" si="32"/>
        <v>0</v>
      </c>
      <c r="P135" s="92"/>
      <c r="Q135" s="18"/>
      <c r="R135" s="60">
        <f t="shared" si="33"/>
        <v>0</v>
      </c>
      <c r="S135" s="129">
        <f>ROUND(IF(C135=0,0,IF((D135/C135)&gt;1,1,D135/C135)),2)</f>
        <v>0</v>
      </c>
      <c r="T135" s="150">
        <f t="shared" si="30"/>
        <v>0</v>
      </c>
      <c r="U135"/>
    </row>
    <row r="136" spans="1:21" ht="12.75">
      <c r="A136" s="49" t="s">
        <v>24</v>
      </c>
      <c r="B136" s="11"/>
      <c r="C136" s="12"/>
      <c r="D136" s="13"/>
      <c r="E136" s="14"/>
      <c r="F136" s="15"/>
      <c r="G136" s="427">
        <f t="shared" si="27"/>
        <v>0</v>
      </c>
      <c r="H136" s="338"/>
      <c r="I136" s="164">
        <f t="shared" si="28"/>
        <v>0</v>
      </c>
      <c r="J136" s="60">
        <f t="shared" si="31"/>
        <v>0</v>
      </c>
      <c r="K136" s="16"/>
      <c r="L136" s="17"/>
      <c r="M136" s="17"/>
      <c r="N136" s="15"/>
      <c r="O136" s="60">
        <f t="shared" si="32"/>
        <v>0</v>
      </c>
      <c r="P136" s="92"/>
      <c r="Q136" s="18"/>
      <c r="R136" s="60">
        <f t="shared" si="33"/>
        <v>0</v>
      </c>
      <c r="S136" s="129">
        <f>ROUND(IF(C136=0,0,IF((D136/C136)&gt;1,1,D136/C136)),2)</f>
        <v>0</v>
      </c>
      <c r="T136" s="150">
        <f t="shared" si="30"/>
        <v>0</v>
      </c>
      <c r="U136"/>
    </row>
    <row r="137" spans="1:21" ht="12.75">
      <c r="A137" s="49" t="s">
        <v>25</v>
      </c>
      <c r="B137" s="11"/>
      <c r="C137" s="12"/>
      <c r="D137" s="13"/>
      <c r="E137" s="14"/>
      <c r="F137" s="15"/>
      <c r="G137" s="427">
        <f t="shared" si="27"/>
        <v>0</v>
      </c>
      <c r="H137" s="338"/>
      <c r="I137" s="164">
        <f t="shared" si="28"/>
        <v>0</v>
      </c>
      <c r="J137" s="60">
        <f t="shared" si="31"/>
        <v>0</v>
      </c>
      <c r="K137" s="16"/>
      <c r="L137" s="17"/>
      <c r="M137" s="17"/>
      <c r="N137" s="15"/>
      <c r="O137" s="60">
        <f t="shared" si="32"/>
        <v>0</v>
      </c>
      <c r="P137" s="92"/>
      <c r="Q137" s="18"/>
      <c r="R137" s="60">
        <f t="shared" si="33"/>
        <v>0</v>
      </c>
      <c r="S137" s="129">
        <f>ROUND(IF(C137=0,0,IF((D137/C137)&gt;1,1,D137/C137)),2)</f>
        <v>0</v>
      </c>
      <c r="T137" s="150">
        <f t="shared" si="30"/>
        <v>0</v>
      </c>
      <c r="U137"/>
    </row>
    <row r="138" spans="1:21" ht="13.5" thickBot="1">
      <c r="A138" s="19" t="s">
        <v>26</v>
      </c>
      <c r="B138" s="11"/>
      <c r="C138" s="12"/>
      <c r="D138" s="13"/>
      <c r="E138" s="14"/>
      <c r="F138" s="15"/>
      <c r="G138" s="138">
        <f t="shared" si="27"/>
        <v>0</v>
      </c>
      <c r="H138" s="338"/>
      <c r="I138" s="88">
        <f t="shared" si="28"/>
        <v>0</v>
      </c>
      <c r="J138" s="60">
        <f t="shared" si="31"/>
        <v>0</v>
      </c>
      <c r="K138" s="20"/>
      <c r="L138" s="21"/>
      <c r="M138" s="21"/>
      <c r="N138" s="146"/>
      <c r="O138" s="61">
        <f t="shared" si="32"/>
        <v>0</v>
      </c>
      <c r="P138" s="92"/>
      <c r="Q138" s="18"/>
      <c r="R138" s="61">
        <f t="shared" si="33"/>
        <v>0</v>
      </c>
      <c r="S138" s="129">
        <f>ROUND(IF(C138=0,0,IF((D138/C138)&gt;1,1,D138/C138)),2)</f>
        <v>0</v>
      </c>
      <c r="T138" s="150">
        <f t="shared" si="30"/>
        <v>0</v>
      </c>
      <c r="U138"/>
    </row>
    <row r="139" spans="1:21" ht="12.75">
      <c r="A139" s="548" t="s">
        <v>67</v>
      </c>
      <c r="B139" s="22" t="s">
        <v>68</v>
      </c>
      <c r="C139" s="86">
        <f>SUM(C119:C138)</f>
        <v>0</v>
      </c>
      <c r="D139" s="71">
        <f>SUM(D119:D138)</f>
        <v>0</v>
      </c>
      <c r="E139" s="26"/>
      <c r="F139" s="161"/>
      <c r="G139" s="84">
        <f aca="true" t="shared" si="34" ref="G139:T139">SUM(G119:G138)</f>
        <v>0</v>
      </c>
      <c r="H139" s="75">
        <f t="shared" si="34"/>
        <v>0</v>
      </c>
      <c r="I139" s="103">
        <f t="shared" si="34"/>
        <v>0</v>
      </c>
      <c r="J139" s="62">
        <f t="shared" si="34"/>
        <v>0</v>
      </c>
      <c r="K139" s="75">
        <f t="shared" si="34"/>
        <v>0</v>
      </c>
      <c r="L139" s="77">
        <f t="shared" si="34"/>
        <v>0</v>
      </c>
      <c r="M139" s="77">
        <f t="shared" si="34"/>
        <v>0</v>
      </c>
      <c r="N139" s="76">
        <f t="shared" si="34"/>
        <v>0</v>
      </c>
      <c r="O139" s="100">
        <f t="shared" si="34"/>
        <v>0</v>
      </c>
      <c r="P139" s="131"/>
      <c r="Q139" s="87">
        <f t="shared" si="34"/>
        <v>0</v>
      </c>
      <c r="R139" s="93">
        <f t="shared" si="34"/>
        <v>0</v>
      </c>
      <c r="S139" s="84">
        <f t="shared" si="34"/>
        <v>0</v>
      </c>
      <c r="T139" s="84">
        <f t="shared" si="34"/>
        <v>0</v>
      </c>
      <c r="U139"/>
    </row>
    <row r="140" spans="1:21" ht="13.5" thickBot="1">
      <c r="A140" s="549"/>
      <c r="B140" s="27" t="s">
        <v>69</v>
      </c>
      <c r="C140" s="72">
        <f>IF(C139&gt;0,AVERAGE(C119:C138),0)</f>
        <v>0</v>
      </c>
      <c r="D140" s="73">
        <f>IF(D139&gt;0,AVERAGE(D119:D138),0)</f>
        <v>0</v>
      </c>
      <c r="E140" s="74">
        <f>IF(E119&gt;0,AVERAGE(E119:E138),0)</f>
        <v>0</v>
      </c>
      <c r="F140" s="162">
        <f>IF(F119&gt;0,AVERAGE(F119:F138),0)</f>
        <v>0</v>
      </c>
      <c r="G140" s="138">
        <f>IF(T139&gt;0,IF(G139/T139&gt;12,12,G139/T139),0)</f>
        <v>0</v>
      </c>
      <c r="H140" s="80">
        <f>IF(H139&gt;0,AVERAGE(H119:H138),0)</f>
        <v>0</v>
      </c>
      <c r="I140" s="88">
        <f>IF(S139=0,0,I139/S139)</f>
        <v>0</v>
      </c>
      <c r="J140" s="79">
        <f>IF(S139=0,0,J139/S139)</f>
        <v>0</v>
      </c>
      <c r="K140" s="80">
        <f>IF(K139&gt;0,AVERAGE(K119:K138),0)</f>
        <v>0</v>
      </c>
      <c r="L140" s="81">
        <f>IF(L139&gt;0,AVERAGE(L119:L138),0)</f>
        <v>0</v>
      </c>
      <c r="M140" s="81">
        <f>IF(M139&gt;0,AVERAGE(M119:M138),0)</f>
        <v>0</v>
      </c>
      <c r="N140" s="78">
        <f>IF(N139&gt;0,AVERAGE(N119:N138),0)</f>
        <v>0</v>
      </c>
      <c r="O140" s="88">
        <f>IF(S139=0,0,O139/S139)</f>
        <v>0</v>
      </c>
      <c r="P140" s="132"/>
      <c r="Q140" s="28"/>
      <c r="R140" s="29"/>
      <c r="S140" s="30"/>
      <c r="T140" s="30"/>
      <c r="U140"/>
    </row>
    <row r="141" spans="4:21" ht="12.75">
      <c r="D141" s="3"/>
      <c r="E141"/>
      <c r="N141" s="35"/>
      <c r="O141" s="34"/>
      <c r="P141" s="35"/>
      <c r="Q141" s="35" t="s">
        <v>70</v>
      </c>
      <c r="R141" s="36">
        <f>IF(S139=0,0,(R139-12*J139-Q139)/S139/12)</f>
        <v>0</v>
      </c>
      <c r="U141"/>
    </row>
    <row r="142" spans="2:21" ht="12.75" customHeight="1" thickBot="1">
      <c r="B142" s="35" t="s">
        <v>120</v>
      </c>
      <c r="D142" s="3"/>
      <c r="E142"/>
      <c r="U142"/>
    </row>
    <row r="143" spans="1:21" ht="12" customHeight="1">
      <c r="A143" s="548"/>
      <c r="B143" s="507" t="s">
        <v>177</v>
      </c>
      <c r="C143" s="513" t="s">
        <v>1</v>
      </c>
      <c r="D143" s="514"/>
      <c r="E143" s="511" t="s">
        <v>2</v>
      </c>
      <c r="F143" s="512"/>
      <c r="G143" s="167"/>
      <c r="H143" s="512" t="s">
        <v>102</v>
      </c>
      <c r="I143" s="517"/>
      <c r="J143" s="493" t="s">
        <v>164</v>
      </c>
      <c r="K143" s="495" t="s">
        <v>3</v>
      </c>
      <c r="L143" s="496"/>
      <c r="M143" s="496"/>
      <c r="N143" s="547"/>
      <c r="O143" s="493" t="s">
        <v>103</v>
      </c>
      <c r="P143" s="493" t="s">
        <v>119</v>
      </c>
      <c r="Q143" s="501" t="s">
        <v>104</v>
      </c>
      <c r="R143" s="493" t="s">
        <v>105</v>
      </c>
      <c r="S143" s="498" t="s">
        <v>106</v>
      </c>
      <c r="T143" s="493" t="s">
        <v>163</v>
      </c>
      <c r="U143"/>
    </row>
    <row r="144" spans="1:21" ht="23.25" customHeight="1" thickBot="1">
      <c r="A144" s="550"/>
      <c r="B144" s="508"/>
      <c r="C144" s="5" t="s">
        <v>107</v>
      </c>
      <c r="D144" s="125" t="s">
        <v>108</v>
      </c>
      <c r="E144" s="5" t="s">
        <v>109</v>
      </c>
      <c r="F144" s="65" t="s">
        <v>110</v>
      </c>
      <c r="G144" s="168" t="s">
        <v>118</v>
      </c>
      <c r="H144" s="6" t="s">
        <v>111</v>
      </c>
      <c r="I144" s="7" t="s">
        <v>108</v>
      </c>
      <c r="J144" s="494"/>
      <c r="K144" s="64" t="s">
        <v>4</v>
      </c>
      <c r="L144" s="65" t="s">
        <v>5</v>
      </c>
      <c r="M144" s="126" t="s">
        <v>171</v>
      </c>
      <c r="N144" s="66" t="s">
        <v>113</v>
      </c>
      <c r="O144" s="494"/>
      <c r="P144" s="494"/>
      <c r="Q144" s="502"/>
      <c r="R144" s="500"/>
      <c r="S144" s="499"/>
      <c r="T144" s="494"/>
      <c r="U144"/>
    </row>
    <row r="145" spans="1:21" ht="12.75" customHeight="1">
      <c r="A145" s="8" t="s">
        <v>7</v>
      </c>
      <c r="B145" s="323"/>
      <c r="C145" s="324"/>
      <c r="D145" s="325"/>
      <c r="E145" s="326"/>
      <c r="F145" s="374"/>
      <c r="G145" s="304">
        <f>IF(F145&gt;0,D145/C145*(F145+P145/12),0)</f>
        <v>0</v>
      </c>
      <c r="H145" s="328"/>
      <c r="I145" s="85">
        <f>ROUND(IF(E145=0,,H145*S145),0)</f>
        <v>0</v>
      </c>
      <c r="J145" s="60">
        <f>ROUND(IF((D145-C145)&lt;0,,(I145+K145+L145+M145+N145)/40*(D145-C145)*2),0)</f>
        <v>0</v>
      </c>
      <c r="K145" s="67"/>
      <c r="L145" s="68"/>
      <c r="M145" s="68"/>
      <c r="N145" s="159"/>
      <c r="O145" s="69">
        <f>SUM(I145:N145)</f>
        <v>0</v>
      </c>
      <c r="P145" s="91"/>
      <c r="Q145" s="157"/>
      <c r="R145" s="59">
        <f>SUM(O145*12+Q145)</f>
        <v>0</v>
      </c>
      <c r="S145" s="120">
        <f>ROUND(IF(C145=0,0,IF((D145/C145)&gt;1,1,D145/C145)),2)</f>
        <v>0</v>
      </c>
      <c r="T145" s="134">
        <f>ROUND(IF(C145=0,0,D145/C145),2)</f>
        <v>0</v>
      </c>
      <c r="U145"/>
    </row>
    <row r="146" spans="1:21" ht="12.75" customHeight="1">
      <c r="A146" s="10" t="s">
        <v>178</v>
      </c>
      <c r="B146" s="323"/>
      <c r="C146" s="324"/>
      <c r="D146" s="325"/>
      <c r="E146" s="328"/>
      <c r="F146" s="487"/>
      <c r="G146" s="304">
        <f aca="true" t="shared" si="35" ref="G146:G158">IF(F146&gt;0,D146/C146*(F146+P146/12),0)</f>
        <v>0</v>
      </c>
      <c r="H146" s="328"/>
      <c r="I146" s="85">
        <f aca="true" t="shared" si="36" ref="I146:I162">ROUND(IF(E146=0,,H146*S146),0)</f>
        <v>0</v>
      </c>
      <c r="J146" s="60">
        <f aca="true" t="shared" si="37" ref="J146:J163">ROUND(IF((D146-C146)&lt;0,,(I146+K146+L146+M146+N146)/40*(D146-C146)*2),0)</f>
        <v>0</v>
      </c>
      <c r="K146" s="483"/>
      <c r="L146" s="484"/>
      <c r="M146" s="484"/>
      <c r="N146" s="485"/>
      <c r="O146" s="69">
        <f aca="true" t="shared" si="38" ref="O146:O162">SUM(I146:N146)</f>
        <v>0</v>
      </c>
      <c r="P146" s="486"/>
      <c r="Q146" s="9"/>
      <c r="R146" s="60">
        <f aca="true" t="shared" si="39" ref="R146:R163">SUM(O146*12+Q146)</f>
        <v>0</v>
      </c>
      <c r="S146" s="120">
        <f aca="true" t="shared" si="40" ref="S146:S163">ROUND(IF(C146=0,0,IF((D146/C146)&gt;1,1,D146/C146)),2)</f>
        <v>0</v>
      </c>
      <c r="T146" s="134">
        <f aca="true" t="shared" si="41" ref="T146:T163">ROUND(IF(C146=0,0,D146/C146),2)</f>
        <v>0</v>
      </c>
      <c r="U146"/>
    </row>
    <row r="147" spans="1:21" ht="12.75" customHeight="1">
      <c r="A147" s="10" t="s">
        <v>179</v>
      </c>
      <c r="B147" s="323"/>
      <c r="C147" s="324"/>
      <c r="D147" s="325"/>
      <c r="E147" s="328"/>
      <c r="F147" s="487"/>
      <c r="G147" s="304">
        <f t="shared" si="35"/>
        <v>0</v>
      </c>
      <c r="H147" s="328"/>
      <c r="I147" s="85">
        <f t="shared" si="36"/>
        <v>0</v>
      </c>
      <c r="J147" s="60">
        <f t="shared" si="37"/>
        <v>0</v>
      </c>
      <c r="K147" s="483"/>
      <c r="L147" s="484"/>
      <c r="M147" s="484"/>
      <c r="N147" s="485"/>
      <c r="O147" s="69">
        <f t="shared" si="38"/>
        <v>0</v>
      </c>
      <c r="P147" s="486"/>
      <c r="Q147" s="9"/>
      <c r="R147" s="60">
        <f t="shared" si="39"/>
        <v>0</v>
      </c>
      <c r="S147" s="120">
        <f t="shared" si="40"/>
        <v>0</v>
      </c>
      <c r="T147" s="134">
        <f t="shared" si="41"/>
        <v>0</v>
      </c>
      <c r="U147"/>
    </row>
    <row r="148" spans="1:21" ht="12.75" customHeight="1">
      <c r="A148" s="10" t="s">
        <v>180</v>
      </c>
      <c r="B148" s="323"/>
      <c r="C148" s="324"/>
      <c r="D148" s="325"/>
      <c r="E148" s="328"/>
      <c r="F148" s="487"/>
      <c r="G148" s="304">
        <f t="shared" si="35"/>
        <v>0</v>
      </c>
      <c r="H148" s="328"/>
      <c r="I148" s="85">
        <f t="shared" si="36"/>
        <v>0</v>
      </c>
      <c r="J148" s="60">
        <f t="shared" si="37"/>
        <v>0</v>
      </c>
      <c r="K148" s="483"/>
      <c r="L148" s="484"/>
      <c r="M148" s="484"/>
      <c r="N148" s="485"/>
      <c r="O148" s="69">
        <f t="shared" si="38"/>
        <v>0</v>
      </c>
      <c r="P148" s="486"/>
      <c r="Q148" s="9"/>
      <c r="R148" s="60">
        <f t="shared" si="39"/>
        <v>0</v>
      </c>
      <c r="S148" s="120">
        <f t="shared" si="40"/>
        <v>0</v>
      </c>
      <c r="T148" s="134">
        <f t="shared" si="41"/>
        <v>0</v>
      </c>
      <c r="U148"/>
    </row>
    <row r="149" spans="1:21" ht="12.75" customHeight="1">
      <c r="A149" s="10" t="s">
        <v>181</v>
      </c>
      <c r="B149" s="323"/>
      <c r="C149" s="324"/>
      <c r="D149" s="325"/>
      <c r="E149" s="328"/>
      <c r="F149" s="487"/>
      <c r="G149" s="304">
        <f t="shared" si="35"/>
        <v>0</v>
      </c>
      <c r="H149" s="328"/>
      <c r="I149" s="85">
        <f t="shared" si="36"/>
        <v>0</v>
      </c>
      <c r="J149" s="60">
        <f t="shared" si="37"/>
        <v>0</v>
      </c>
      <c r="K149" s="483"/>
      <c r="L149" s="484"/>
      <c r="M149" s="484"/>
      <c r="N149" s="485"/>
      <c r="O149" s="69">
        <f t="shared" si="38"/>
        <v>0</v>
      </c>
      <c r="P149" s="486"/>
      <c r="Q149" s="9"/>
      <c r="R149" s="60">
        <f t="shared" si="39"/>
        <v>0</v>
      </c>
      <c r="S149" s="120">
        <f t="shared" si="40"/>
        <v>0</v>
      </c>
      <c r="T149" s="134">
        <f t="shared" si="41"/>
        <v>0</v>
      </c>
      <c r="U149"/>
    </row>
    <row r="150" spans="1:21" ht="12.75" customHeight="1">
      <c r="A150" s="10" t="s">
        <v>182</v>
      </c>
      <c r="B150" s="323"/>
      <c r="C150" s="324"/>
      <c r="D150" s="325"/>
      <c r="E150" s="328"/>
      <c r="F150" s="487"/>
      <c r="G150" s="304">
        <f t="shared" si="35"/>
        <v>0</v>
      </c>
      <c r="H150" s="328"/>
      <c r="I150" s="85">
        <f t="shared" si="36"/>
        <v>0</v>
      </c>
      <c r="J150" s="60">
        <f t="shared" si="37"/>
        <v>0</v>
      </c>
      <c r="K150" s="483"/>
      <c r="L150" s="484"/>
      <c r="M150" s="484"/>
      <c r="N150" s="485"/>
      <c r="O150" s="69">
        <f t="shared" si="38"/>
        <v>0</v>
      </c>
      <c r="P150" s="486"/>
      <c r="Q150" s="9"/>
      <c r="R150" s="60">
        <f t="shared" si="39"/>
        <v>0</v>
      </c>
      <c r="S150" s="120">
        <f t="shared" si="40"/>
        <v>0</v>
      </c>
      <c r="T150" s="134">
        <f t="shared" si="41"/>
        <v>0</v>
      </c>
      <c r="U150"/>
    </row>
    <row r="151" spans="1:21" ht="12.75" customHeight="1">
      <c r="A151" s="10" t="s">
        <v>183</v>
      </c>
      <c r="B151" s="323"/>
      <c r="C151" s="324"/>
      <c r="D151" s="325"/>
      <c r="E151" s="328"/>
      <c r="F151" s="487"/>
      <c r="G151" s="304">
        <f t="shared" si="35"/>
        <v>0</v>
      </c>
      <c r="H151" s="328"/>
      <c r="I151" s="85">
        <f t="shared" si="36"/>
        <v>0</v>
      </c>
      <c r="J151" s="60">
        <f t="shared" si="37"/>
        <v>0</v>
      </c>
      <c r="K151" s="483"/>
      <c r="L151" s="484"/>
      <c r="M151" s="484"/>
      <c r="N151" s="485"/>
      <c r="O151" s="69">
        <f t="shared" si="38"/>
        <v>0</v>
      </c>
      <c r="P151" s="486"/>
      <c r="Q151" s="9"/>
      <c r="R151" s="60">
        <f t="shared" si="39"/>
        <v>0</v>
      </c>
      <c r="S151" s="120">
        <f t="shared" si="40"/>
        <v>0</v>
      </c>
      <c r="T151" s="134">
        <f t="shared" si="41"/>
        <v>0</v>
      </c>
      <c r="U151"/>
    </row>
    <row r="152" spans="1:21" ht="12.75" customHeight="1">
      <c r="A152" s="10" t="s">
        <v>184</v>
      </c>
      <c r="B152" s="323"/>
      <c r="C152" s="324"/>
      <c r="D152" s="325"/>
      <c r="E152" s="328"/>
      <c r="F152" s="487"/>
      <c r="G152" s="304">
        <f t="shared" si="35"/>
        <v>0</v>
      </c>
      <c r="H152" s="328"/>
      <c r="I152" s="85">
        <f t="shared" si="36"/>
        <v>0</v>
      </c>
      <c r="J152" s="60">
        <f t="shared" si="37"/>
        <v>0</v>
      </c>
      <c r="K152" s="483"/>
      <c r="L152" s="484"/>
      <c r="M152" s="484"/>
      <c r="N152" s="485"/>
      <c r="O152" s="69">
        <f t="shared" si="38"/>
        <v>0</v>
      </c>
      <c r="P152" s="486"/>
      <c r="Q152" s="9"/>
      <c r="R152" s="60">
        <f t="shared" si="39"/>
        <v>0</v>
      </c>
      <c r="S152" s="120">
        <f t="shared" si="40"/>
        <v>0</v>
      </c>
      <c r="T152" s="134">
        <f t="shared" si="41"/>
        <v>0</v>
      </c>
      <c r="U152"/>
    </row>
    <row r="153" spans="1:21" ht="12.75" customHeight="1">
      <c r="A153" s="10" t="s">
        <v>185</v>
      </c>
      <c r="B153" s="323"/>
      <c r="C153" s="324"/>
      <c r="D153" s="325"/>
      <c r="E153" s="328"/>
      <c r="F153" s="487"/>
      <c r="G153" s="304">
        <f t="shared" si="35"/>
        <v>0</v>
      </c>
      <c r="H153" s="328"/>
      <c r="I153" s="85">
        <f t="shared" si="36"/>
        <v>0</v>
      </c>
      <c r="J153" s="60">
        <f t="shared" si="37"/>
        <v>0</v>
      </c>
      <c r="K153" s="483"/>
      <c r="L153" s="484"/>
      <c r="M153" s="484"/>
      <c r="N153" s="485"/>
      <c r="O153" s="69">
        <f t="shared" si="38"/>
        <v>0</v>
      </c>
      <c r="P153" s="486"/>
      <c r="Q153" s="9"/>
      <c r="R153" s="60">
        <f t="shared" si="39"/>
        <v>0</v>
      </c>
      <c r="S153" s="120">
        <f t="shared" si="40"/>
        <v>0</v>
      </c>
      <c r="T153" s="134">
        <f t="shared" si="41"/>
        <v>0</v>
      </c>
      <c r="U153"/>
    </row>
    <row r="154" spans="1:21" ht="12.75" customHeight="1">
      <c r="A154" s="10" t="s">
        <v>186</v>
      </c>
      <c r="B154" s="323"/>
      <c r="C154" s="324"/>
      <c r="D154" s="325"/>
      <c r="E154" s="328"/>
      <c r="F154" s="487"/>
      <c r="G154" s="304">
        <f t="shared" si="35"/>
        <v>0</v>
      </c>
      <c r="H154" s="328"/>
      <c r="I154" s="85">
        <f t="shared" si="36"/>
        <v>0</v>
      </c>
      <c r="J154" s="60">
        <f t="shared" si="37"/>
        <v>0</v>
      </c>
      <c r="K154" s="483"/>
      <c r="L154" s="484"/>
      <c r="M154" s="484"/>
      <c r="N154" s="485"/>
      <c r="O154" s="69">
        <f t="shared" si="38"/>
        <v>0</v>
      </c>
      <c r="P154" s="486"/>
      <c r="Q154" s="9"/>
      <c r="R154" s="60">
        <f t="shared" si="39"/>
        <v>0</v>
      </c>
      <c r="S154" s="120">
        <f t="shared" si="40"/>
        <v>0</v>
      </c>
      <c r="T154" s="134">
        <f t="shared" si="41"/>
        <v>0</v>
      </c>
      <c r="U154"/>
    </row>
    <row r="155" spans="1:21" ht="12.75" customHeight="1">
      <c r="A155" s="10" t="s">
        <v>187</v>
      </c>
      <c r="B155" s="323"/>
      <c r="C155" s="324"/>
      <c r="D155" s="325"/>
      <c r="E155" s="328"/>
      <c r="F155" s="487"/>
      <c r="G155" s="304">
        <f t="shared" si="35"/>
        <v>0</v>
      </c>
      <c r="H155" s="328"/>
      <c r="I155" s="85">
        <f t="shared" si="36"/>
        <v>0</v>
      </c>
      <c r="J155" s="60">
        <f t="shared" si="37"/>
        <v>0</v>
      </c>
      <c r="K155" s="483"/>
      <c r="L155" s="484"/>
      <c r="M155" s="484"/>
      <c r="N155" s="485"/>
      <c r="O155" s="69">
        <f t="shared" si="38"/>
        <v>0</v>
      </c>
      <c r="P155" s="486"/>
      <c r="Q155" s="9"/>
      <c r="R155" s="60">
        <f t="shared" si="39"/>
        <v>0</v>
      </c>
      <c r="S155" s="120">
        <f t="shared" si="40"/>
        <v>0</v>
      </c>
      <c r="T155" s="134">
        <f t="shared" si="41"/>
        <v>0</v>
      </c>
      <c r="U155"/>
    </row>
    <row r="156" spans="1:21" ht="12.75" customHeight="1">
      <c r="A156" s="10" t="s">
        <v>188</v>
      </c>
      <c r="B156" s="323"/>
      <c r="C156" s="324"/>
      <c r="D156" s="325"/>
      <c r="E156" s="328"/>
      <c r="F156" s="487"/>
      <c r="G156" s="304">
        <f t="shared" si="35"/>
        <v>0</v>
      </c>
      <c r="H156" s="328"/>
      <c r="I156" s="85">
        <f t="shared" si="36"/>
        <v>0</v>
      </c>
      <c r="J156" s="60">
        <f t="shared" si="37"/>
        <v>0</v>
      </c>
      <c r="K156" s="483"/>
      <c r="L156" s="484"/>
      <c r="M156" s="484"/>
      <c r="N156" s="485"/>
      <c r="O156" s="69">
        <f t="shared" si="38"/>
        <v>0</v>
      </c>
      <c r="P156" s="486"/>
      <c r="Q156" s="9"/>
      <c r="R156" s="60">
        <f t="shared" si="39"/>
        <v>0</v>
      </c>
      <c r="S156" s="120">
        <f t="shared" si="40"/>
        <v>0</v>
      </c>
      <c r="T156" s="134">
        <f t="shared" si="41"/>
        <v>0</v>
      </c>
      <c r="U156"/>
    </row>
    <row r="157" spans="1:21" ht="12.75" customHeight="1">
      <c r="A157" s="10">
        <v>13</v>
      </c>
      <c r="B157" s="323"/>
      <c r="C157" s="324"/>
      <c r="D157" s="325"/>
      <c r="E157" s="328"/>
      <c r="F157" s="487"/>
      <c r="G157" s="304">
        <f t="shared" si="35"/>
        <v>0</v>
      </c>
      <c r="H157" s="328"/>
      <c r="I157" s="85">
        <f t="shared" si="36"/>
        <v>0</v>
      </c>
      <c r="J157" s="60">
        <f t="shared" si="37"/>
        <v>0</v>
      </c>
      <c r="K157" s="483"/>
      <c r="L157" s="484"/>
      <c r="M157" s="484"/>
      <c r="N157" s="485"/>
      <c r="O157" s="69">
        <f t="shared" si="38"/>
        <v>0</v>
      </c>
      <c r="P157" s="486"/>
      <c r="Q157" s="9"/>
      <c r="R157" s="60">
        <f t="shared" si="39"/>
        <v>0</v>
      </c>
      <c r="S157" s="120">
        <f t="shared" si="40"/>
        <v>0</v>
      </c>
      <c r="T157" s="134">
        <f t="shared" si="41"/>
        <v>0</v>
      </c>
      <c r="U157"/>
    </row>
    <row r="158" spans="1:21" ht="12.75" customHeight="1">
      <c r="A158" s="10">
        <v>14</v>
      </c>
      <c r="B158" s="323"/>
      <c r="C158" s="324"/>
      <c r="D158" s="325"/>
      <c r="E158" s="328"/>
      <c r="F158" s="487"/>
      <c r="G158" s="304">
        <f t="shared" si="35"/>
        <v>0</v>
      </c>
      <c r="H158" s="328"/>
      <c r="I158" s="85">
        <f t="shared" si="36"/>
        <v>0</v>
      </c>
      <c r="J158" s="60">
        <f t="shared" si="37"/>
        <v>0</v>
      </c>
      <c r="K158" s="483"/>
      <c r="L158" s="484"/>
      <c r="M158" s="484"/>
      <c r="N158" s="485"/>
      <c r="O158" s="69">
        <f t="shared" si="38"/>
        <v>0</v>
      </c>
      <c r="P158" s="486"/>
      <c r="Q158" s="9"/>
      <c r="R158" s="60">
        <f t="shared" si="39"/>
        <v>0</v>
      </c>
      <c r="S158" s="120">
        <f t="shared" si="40"/>
        <v>0</v>
      </c>
      <c r="T158" s="134">
        <f t="shared" si="41"/>
        <v>0</v>
      </c>
      <c r="U158"/>
    </row>
    <row r="159" spans="1:21" ht="12.75" customHeight="1">
      <c r="A159" s="10">
        <v>15</v>
      </c>
      <c r="B159" s="323"/>
      <c r="C159" s="324"/>
      <c r="D159" s="325"/>
      <c r="E159" s="328"/>
      <c r="F159" s="487"/>
      <c r="G159" s="304">
        <f aca="true" t="shared" si="42" ref="G159:G166">IF(F159&gt;0,D159/C159*(F159+P159/12),0)</f>
        <v>0</v>
      </c>
      <c r="H159" s="328"/>
      <c r="I159" s="85">
        <f t="shared" si="36"/>
        <v>0</v>
      </c>
      <c r="J159" s="60">
        <f t="shared" si="37"/>
        <v>0</v>
      </c>
      <c r="K159" s="483"/>
      <c r="L159" s="484"/>
      <c r="M159" s="484"/>
      <c r="N159" s="485"/>
      <c r="O159" s="69">
        <f t="shared" si="38"/>
        <v>0</v>
      </c>
      <c r="P159" s="486"/>
      <c r="Q159" s="9"/>
      <c r="R159" s="60">
        <f t="shared" si="39"/>
        <v>0</v>
      </c>
      <c r="S159" s="120">
        <f t="shared" si="40"/>
        <v>0</v>
      </c>
      <c r="T159" s="134">
        <f t="shared" si="41"/>
        <v>0</v>
      </c>
      <c r="U159"/>
    </row>
    <row r="160" spans="1:21" ht="12.75" customHeight="1">
      <c r="A160" s="10">
        <v>16</v>
      </c>
      <c r="B160" s="323"/>
      <c r="C160" s="324"/>
      <c r="D160" s="325"/>
      <c r="E160" s="328"/>
      <c r="F160" s="487"/>
      <c r="G160" s="304">
        <f t="shared" si="42"/>
        <v>0</v>
      </c>
      <c r="H160" s="328"/>
      <c r="I160" s="85">
        <f t="shared" si="36"/>
        <v>0</v>
      </c>
      <c r="J160" s="60">
        <f t="shared" si="37"/>
        <v>0</v>
      </c>
      <c r="K160" s="483"/>
      <c r="L160" s="484"/>
      <c r="M160" s="484"/>
      <c r="N160" s="485"/>
      <c r="O160" s="69">
        <f t="shared" si="38"/>
        <v>0</v>
      </c>
      <c r="P160" s="486"/>
      <c r="Q160" s="9"/>
      <c r="R160" s="60">
        <f t="shared" si="39"/>
        <v>0</v>
      </c>
      <c r="S160" s="120">
        <f t="shared" si="40"/>
        <v>0</v>
      </c>
      <c r="T160" s="134">
        <f t="shared" si="41"/>
        <v>0</v>
      </c>
      <c r="U160"/>
    </row>
    <row r="161" spans="1:21" ht="12.75" customHeight="1">
      <c r="A161" s="10">
        <v>17</v>
      </c>
      <c r="B161" s="323"/>
      <c r="C161" s="324"/>
      <c r="D161" s="325"/>
      <c r="E161" s="328"/>
      <c r="F161" s="487"/>
      <c r="G161" s="304">
        <f t="shared" si="42"/>
        <v>0</v>
      </c>
      <c r="H161" s="328"/>
      <c r="I161" s="85">
        <f t="shared" si="36"/>
        <v>0</v>
      </c>
      <c r="J161" s="60">
        <f t="shared" si="37"/>
        <v>0</v>
      </c>
      <c r="K161" s="483"/>
      <c r="L161" s="484"/>
      <c r="M161" s="484"/>
      <c r="N161" s="485"/>
      <c r="O161" s="69">
        <f t="shared" si="38"/>
        <v>0</v>
      </c>
      <c r="P161" s="486"/>
      <c r="Q161" s="9"/>
      <c r="R161" s="60">
        <f t="shared" si="39"/>
        <v>0</v>
      </c>
      <c r="S161" s="120">
        <f t="shared" si="40"/>
        <v>0</v>
      </c>
      <c r="T161" s="134">
        <f t="shared" si="41"/>
        <v>0</v>
      </c>
      <c r="U161"/>
    </row>
    <row r="162" spans="1:21" ht="12.75" customHeight="1">
      <c r="A162" s="10">
        <v>18</v>
      </c>
      <c r="B162" s="323"/>
      <c r="C162" s="324"/>
      <c r="D162" s="325"/>
      <c r="E162" s="328"/>
      <c r="F162" s="487"/>
      <c r="G162" s="304">
        <f t="shared" si="42"/>
        <v>0</v>
      </c>
      <c r="H162" s="328"/>
      <c r="I162" s="85">
        <f t="shared" si="36"/>
        <v>0</v>
      </c>
      <c r="J162" s="60">
        <f t="shared" si="37"/>
        <v>0</v>
      </c>
      <c r="K162" s="483"/>
      <c r="L162" s="484"/>
      <c r="M162" s="484"/>
      <c r="N162" s="485"/>
      <c r="O162" s="69">
        <f t="shared" si="38"/>
        <v>0</v>
      </c>
      <c r="P162" s="486"/>
      <c r="Q162" s="9"/>
      <c r="R162" s="60">
        <f t="shared" si="39"/>
        <v>0</v>
      </c>
      <c r="S162" s="120">
        <f t="shared" si="40"/>
        <v>0</v>
      </c>
      <c r="T162" s="134">
        <f t="shared" si="41"/>
        <v>0</v>
      </c>
      <c r="U162"/>
    </row>
    <row r="163" spans="1:21" ht="12.75">
      <c r="A163" s="10">
        <v>19</v>
      </c>
      <c r="B163" s="11"/>
      <c r="C163" s="12"/>
      <c r="D163" s="13"/>
      <c r="E163" s="16"/>
      <c r="F163" s="158"/>
      <c r="G163" s="304">
        <f t="shared" si="42"/>
        <v>0</v>
      </c>
      <c r="H163" s="16"/>
      <c r="I163" s="58">
        <f>ROUND(IF(E163=0,,H163*S163),0)</f>
        <v>0</v>
      </c>
      <c r="J163" s="60">
        <f t="shared" si="37"/>
        <v>0</v>
      </c>
      <c r="K163" s="16"/>
      <c r="L163" s="17"/>
      <c r="M163" s="17"/>
      <c r="N163" s="158"/>
      <c r="O163" s="60">
        <f>SUM(I163:N163)</f>
        <v>0</v>
      </c>
      <c r="P163" s="92"/>
      <c r="Q163" s="18"/>
      <c r="R163" s="60">
        <f t="shared" si="39"/>
        <v>0</v>
      </c>
      <c r="S163" s="120">
        <f t="shared" si="40"/>
        <v>0</v>
      </c>
      <c r="T163" s="134">
        <f t="shared" si="41"/>
        <v>0</v>
      </c>
      <c r="U163"/>
    </row>
    <row r="164" spans="1:21" ht="12.75">
      <c r="A164" s="10">
        <v>20</v>
      </c>
      <c r="B164" s="11"/>
      <c r="C164" s="12"/>
      <c r="D164" s="13"/>
      <c r="E164" s="18"/>
      <c r="F164" s="15"/>
      <c r="G164" s="402">
        <f t="shared" si="42"/>
        <v>0</v>
      </c>
      <c r="H164" s="16"/>
      <c r="I164" s="58">
        <f>ROUND(IF(E164=0,,H164*S164),0)</f>
        <v>0</v>
      </c>
      <c r="J164" s="60">
        <f>ROUND(IF((D164-C164)&lt;0,,(I164+K164+L164+M164+N164)/40*(D164-C164)*2),0)</f>
        <v>0</v>
      </c>
      <c r="K164" s="16"/>
      <c r="L164" s="17"/>
      <c r="M164" s="17"/>
      <c r="N164" s="158"/>
      <c r="O164" s="60">
        <f>SUM(I164:N164)</f>
        <v>0</v>
      </c>
      <c r="P164" s="92"/>
      <c r="Q164" s="18"/>
      <c r="R164" s="60">
        <f>SUM(O164*12+Q164)</f>
        <v>0</v>
      </c>
      <c r="S164" s="129">
        <f>ROUND(IF(C164=0,0,IF((D164/C164)&gt;1,1,D164/C164)),2)</f>
        <v>0</v>
      </c>
      <c r="T164" s="134">
        <f>ROUND(IF(C164=0,0,D164/C164),2)</f>
        <v>0</v>
      </c>
      <c r="U164"/>
    </row>
    <row r="165" spans="1:21" ht="12.75">
      <c r="A165" s="10">
        <v>21</v>
      </c>
      <c r="B165" s="11"/>
      <c r="C165" s="12"/>
      <c r="D165" s="13"/>
      <c r="E165" s="18"/>
      <c r="F165" s="15"/>
      <c r="G165" s="402">
        <f t="shared" si="42"/>
        <v>0</v>
      </c>
      <c r="H165" s="16"/>
      <c r="I165" s="58">
        <f>ROUND(IF(E165=0,,H165*S165),0)</f>
        <v>0</v>
      </c>
      <c r="J165" s="60">
        <f>ROUND(IF((D165-C165)&lt;0,,(I165+K165+L165+M165+N165)/40*(D165-C165)*2),0)</f>
        <v>0</v>
      </c>
      <c r="K165" s="16"/>
      <c r="L165" s="17"/>
      <c r="M165" s="17"/>
      <c r="N165" s="158"/>
      <c r="O165" s="60">
        <f>SUM(I165:N165)</f>
        <v>0</v>
      </c>
      <c r="P165" s="92"/>
      <c r="Q165" s="18"/>
      <c r="R165" s="60">
        <f>SUM(O165*12+Q165)</f>
        <v>0</v>
      </c>
      <c r="S165" s="129">
        <f>ROUND(IF(C165=0,0,IF((D165/C165)&gt;1,1,D165/C165)),2)</f>
        <v>0</v>
      </c>
      <c r="T165" s="134">
        <f>ROUND(IF(C165=0,0,D165/C165),2)</f>
        <v>0</v>
      </c>
      <c r="U165"/>
    </row>
    <row r="166" spans="1:21" ht="13.5" thickBot="1">
      <c r="A166" s="10">
        <v>22</v>
      </c>
      <c r="B166" s="142"/>
      <c r="C166" s="143"/>
      <c r="D166" s="144"/>
      <c r="E166" s="147"/>
      <c r="F166" s="146"/>
      <c r="G166" s="461">
        <f t="shared" si="42"/>
        <v>0</v>
      </c>
      <c r="H166" s="20"/>
      <c r="I166" s="462">
        <f>ROUND(IF(E166=0,,H166*S166),0)</f>
        <v>0</v>
      </c>
      <c r="J166" s="392">
        <f>ROUND(IF((D166-C166)&lt;0,,(I166+K166+L166+M166+N166)/40*(D166-C166)*2),0)</f>
        <v>0</v>
      </c>
      <c r="K166" s="20"/>
      <c r="L166" s="21"/>
      <c r="M166" s="21"/>
      <c r="N166" s="463"/>
      <c r="O166" s="392">
        <f>SUM(I166:N166)</f>
        <v>0</v>
      </c>
      <c r="P166" s="430"/>
      <c r="Q166" s="147"/>
      <c r="R166" s="392">
        <f>SUM(O166*12+Q166)</f>
        <v>0</v>
      </c>
      <c r="S166" s="464">
        <f>ROUND(IF(C166=0,0,IF((D166/C166)&gt;1,1,D166/C166)),2)</f>
        <v>0</v>
      </c>
      <c r="T166" s="394">
        <f>ROUND(IF(C166=0,0,D166/C166),2)</f>
        <v>0</v>
      </c>
      <c r="U166"/>
    </row>
    <row r="167" spans="1:21" ht="12.75">
      <c r="A167" s="550" t="s">
        <v>67</v>
      </c>
      <c r="B167" s="22" t="s">
        <v>68</v>
      </c>
      <c r="C167" s="136">
        <f>SUM(C145:C166)</f>
        <v>0</v>
      </c>
      <c r="D167" s="84">
        <f>SUM(D145:D166)</f>
        <v>0</v>
      </c>
      <c r="E167" s="163"/>
      <c r="F167" s="161"/>
      <c r="G167" s="84">
        <f aca="true" t="shared" si="43" ref="G167:T167">SUM(G145:G166)</f>
        <v>0</v>
      </c>
      <c r="H167" s="75">
        <f t="shared" si="43"/>
        <v>0</v>
      </c>
      <c r="I167" s="87">
        <f t="shared" si="43"/>
        <v>0</v>
      </c>
      <c r="J167" s="75">
        <f t="shared" si="43"/>
        <v>0</v>
      </c>
      <c r="K167" s="59">
        <f t="shared" si="43"/>
        <v>0</v>
      </c>
      <c r="L167" s="59">
        <f t="shared" si="43"/>
        <v>0</v>
      </c>
      <c r="M167" s="59">
        <f t="shared" si="43"/>
        <v>0</v>
      </c>
      <c r="N167" s="59">
        <f t="shared" si="43"/>
        <v>0</v>
      </c>
      <c r="O167" s="59">
        <f t="shared" si="43"/>
        <v>0</v>
      </c>
      <c r="P167" s="59">
        <f t="shared" si="43"/>
        <v>0</v>
      </c>
      <c r="Q167" s="87">
        <f t="shared" si="43"/>
        <v>0</v>
      </c>
      <c r="R167" s="75">
        <f t="shared" si="43"/>
        <v>0</v>
      </c>
      <c r="S167" s="130">
        <f t="shared" si="43"/>
        <v>0</v>
      </c>
      <c r="T167" s="84">
        <f t="shared" si="43"/>
        <v>0</v>
      </c>
      <c r="U167"/>
    </row>
    <row r="168" spans="1:21" ht="13.5" thickBot="1">
      <c r="A168" s="549"/>
      <c r="B168" s="27" t="s">
        <v>69</v>
      </c>
      <c r="C168" s="137">
        <f>IF(C145&gt;0,AVERAGE(C145:C166),0)</f>
        <v>0</v>
      </c>
      <c r="D168" s="138">
        <f>IF(D145&gt;0,AVERAGE(D145:D166),0)</f>
        <v>0</v>
      </c>
      <c r="E168" s="74">
        <f>IF(E145&gt;0,AVERAGE(E145:E166),0)</f>
        <v>0</v>
      </c>
      <c r="F168" s="162">
        <f>IF(F145&gt;0,AVERAGE(F145:F166),0)</f>
        <v>0</v>
      </c>
      <c r="G168" s="138">
        <f>IF(T167&gt;0,IF(G167/T167&gt;12,12,G167/T167),0)</f>
        <v>0</v>
      </c>
      <c r="H168" s="80">
        <f>IF(H145&gt;0,AVERAGE(H145:H166),0)</f>
        <v>0</v>
      </c>
      <c r="I168" s="88">
        <f>IF(S167=0,0,I167/S167)</f>
        <v>0</v>
      </c>
      <c r="J168" s="79">
        <f>IF(S167=0,0,J167/S167)</f>
        <v>0</v>
      </c>
      <c r="K168" s="61">
        <f>IF(K167&gt;0,AVERAGE(K145:K166),0)</f>
        <v>0</v>
      </c>
      <c r="L168" s="61">
        <f>IF(L167&gt;0,AVERAGE(L145:L166),0)</f>
        <v>0</v>
      </c>
      <c r="M168" s="61">
        <f>IF(M167&gt;0,AVERAGE(M145:M166),0)</f>
        <v>0</v>
      </c>
      <c r="N168" s="61">
        <f>IF(N167&gt;0,AVERAGE(N145:N166),0)</f>
        <v>0</v>
      </c>
      <c r="O168" s="61">
        <f>IF(S167=0,0,O167/S167)</f>
        <v>0</v>
      </c>
      <c r="P168" s="61">
        <f>IF(S167=0,0,P167/S167)</f>
        <v>0</v>
      </c>
      <c r="Q168" s="28"/>
      <c r="R168" s="29"/>
      <c r="S168" s="122"/>
      <c r="T168" s="123"/>
      <c r="U168"/>
    </row>
    <row r="169" spans="4:21" ht="12.75">
      <c r="D169" s="3"/>
      <c r="E169"/>
      <c r="N169" s="35"/>
      <c r="O169" s="34"/>
      <c r="P169" s="35"/>
      <c r="Q169" s="35" t="s">
        <v>70</v>
      </c>
      <c r="R169" s="36">
        <f>IF(S167=0,0,(R167-12*J167-Q167)/S167/12)</f>
        <v>0</v>
      </c>
      <c r="U169"/>
    </row>
    <row r="170" spans="2:21" ht="13.5" customHeight="1" thickBot="1">
      <c r="B170" s="35" t="s">
        <v>121</v>
      </c>
      <c r="D170" s="3"/>
      <c r="E170"/>
      <c r="U170"/>
    </row>
    <row r="171" spans="1:21" ht="12" customHeight="1">
      <c r="A171" s="548"/>
      <c r="B171" s="515" t="s">
        <v>0</v>
      </c>
      <c r="C171" s="513" t="s">
        <v>1</v>
      </c>
      <c r="D171" s="514"/>
      <c r="E171" s="511" t="s">
        <v>2</v>
      </c>
      <c r="F171" s="512"/>
      <c r="G171" s="167"/>
      <c r="H171" s="512" t="s">
        <v>102</v>
      </c>
      <c r="I171" s="517"/>
      <c r="J171" s="493" t="s">
        <v>114</v>
      </c>
      <c r="K171" s="495" t="s">
        <v>3</v>
      </c>
      <c r="L171" s="496"/>
      <c r="M171" s="496"/>
      <c r="N171" s="547"/>
      <c r="O171" s="493" t="s">
        <v>103</v>
      </c>
      <c r="P171" s="493" t="s">
        <v>119</v>
      </c>
      <c r="Q171" s="501" t="s">
        <v>104</v>
      </c>
      <c r="R171" s="493" t="s">
        <v>105</v>
      </c>
      <c r="S171" s="498" t="s">
        <v>106</v>
      </c>
      <c r="T171" s="493" t="s">
        <v>163</v>
      </c>
      <c r="U171"/>
    </row>
    <row r="172" spans="1:21" ht="23.25" customHeight="1" thickBot="1">
      <c r="A172" s="550"/>
      <c r="B172" s="516"/>
      <c r="C172" s="5" t="s">
        <v>107</v>
      </c>
      <c r="D172" s="125" t="s">
        <v>108</v>
      </c>
      <c r="E172" s="5" t="s">
        <v>109</v>
      </c>
      <c r="F172" s="126" t="s">
        <v>110</v>
      </c>
      <c r="G172" s="169" t="s">
        <v>118</v>
      </c>
      <c r="H172" s="6" t="s">
        <v>111</v>
      </c>
      <c r="I172" s="66" t="s">
        <v>108</v>
      </c>
      <c r="J172" s="494"/>
      <c r="K172" s="64" t="s">
        <v>4</v>
      </c>
      <c r="L172" s="65" t="s">
        <v>5</v>
      </c>
      <c r="M172" s="126" t="s">
        <v>171</v>
      </c>
      <c r="N172" s="66" t="s">
        <v>113</v>
      </c>
      <c r="O172" s="500"/>
      <c r="P172" s="494"/>
      <c r="Q172" s="502"/>
      <c r="R172" s="500"/>
      <c r="S172" s="499"/>
      <c r="T172" s="494"/>
      <c r="U172"/>
    </row>
    <row r="173" spans="1:21" ht="12.75">
      <c r="A173" s="8" t="s">
        <v>7</v>
      </c>
      <c r="B173" s="323"/>
      <c r="C173" s="324"/>
      <c r="D173" s="325"/>
      <c r="E173" s="326"/>
      <c r="F173" s="374"/>
      <c r="G173" s="71">
        <f aca="true" t="shared" si="44" ref="G173:G187">IF(F173&gt;0,D173/C173*(F173+P173/12),0)</f>
        <v>0</v>
      </c>
      <c r="H173" s="328"/>
      <c r="I173" s="104">
        <f>ROUND(IF(E173=0,,H173*S173),0)</f>
        <v>0</v>
      </c>
      <c r="J173" s="128">
        <f>ROUND(IF(D173-C173&lt;0,,(I173+L173)/40*(D173-C173)*1.25),0)</f>
        <v>0</v>
      </c>
      <c r="K173" s="326"/>
      <c r="L173" s="331"/>
      <c r="M173" s="331"/>
      <c r="N173" s="374"/>
      <c r="O173" s="59">
        <f>SUM(I173:N173)</f>
        <v>0</v>
      </c>
      <c r="P173" s="89"/>
      <c r="Q173" s="157"/>
      <c r="R173" s="59">
        <f>SUM(O173*12+Q173)</f>
        <v>0</v>
      </c>
      <c r="S173" s="120">
        <f aca="true" t="shared" si="45" ref="S173:S187">ROUND(IF(C173=0,0,IF((D173/C173)&gt;1,1,D173/C173)),2)</f>
        <v>0</v>
      </c>
      <c r="T173" s="150">
        <f aca="true" t="shared" si="46" ref="T173:T187">IF(C173=0,0,D173/C173)</f>
        <v>0</v>
      </c>
      <c r="U173"/>
    </row>
    <row r="174" spans="1:21" ht="12.75">
      <c r="A174" s="10" t="s">
        <v>8</v>
      </c>
      <c r="B174" s="336"/>
      <c r="C174" s="342"/>
      <c r="D174" s="343"/>
      <c r="E174" s="338"/>
      <c r="F174" s="375"/>
      <c r="G174" s="306">
        <f t="shared" si="44"/>
        <v>0</v>
      </c>
      <c r="H174" s="338"/>
      <c r="I174" s="164">
        <f aca="true" t="shared" si="47" ref="I174:I187">ROUND(IF(E174=0,,H174*S174),0)</f>
        <v>0</v>
      </c>
      <c r="J174" s="128">
        <f aca="true" t="shared" si="48" ref="J174:J187">ROUND(IF(D174-C174&lt;0,,(I174+L174)/40*(D174-C174)*1.25),0)</f>
        <v>0</v>
      </c>
      <c r="K174" s="338"/>
      <c r="L174" s="339"/>
      <c r="M174" s="339"/>
      <c r="N174" s="375"/>
      <c r="O174" s="60">
        <f aca="true" t="shared" si="49" ref="O174:O187">SUM(I174:N174)</f>
        <v>0</v>
      </c>
      <c r="P174" s="90"/>
      <c r="Q174" s="18"/>
      <c r="R174" s="60">
        <f aca="true" t="shared" si="50" ref="R174:R187">SUM(O174*12+Q174)</f>
        <v>0</v>
      </c>
      <c r="S174" s="129">
        <f t="shared" si="45"/>
        <v>0</v>
      </c>
      <c r="T174" s="150">
        <f t="shared" si="46"/>
        <v>0</v>
      </c>
      <c r="U174"/>
    </row>
    <row r="175" spans="1:21" ht="12.75">
      <c r="A175" s="10" t="s">
        <v>9</v>
      </c>
      <c r="B175" s="336"/>
      <c r="C175" s="342"/>
      <c r="D175" s="343"/>
      <c r="E175" s="338"/>
      <c r="F175" s="375"/>
      <c r="G175" s="306">
        <f t="shared" si="44"/>
        <v>0</v>
      </c>
      <c r="H175" s="338"/>
      <c r="I175" s="164">
        <f t="shared" si="47"/>
        <v>0</v>
      </c>
      <c r="J175" s="128">
        <f t="shared" si="48"/>
        <v>0</v>
      </c>
      <c r="K175" s="338"/>
      <c r="L175" s="339"/>
      <c r="M175" s="339"/>
      <c r="N175" s="375"/>
      <c r="O175" s="60">
        <f t="shared" si="49"/>
        <v>0</v>
      </c>
      <c r="P175" s="90"/>
      <c r="Q175" s="18"/>
      <c r="R175" s="60">
        <f t="shared" si="50"/>
        <v>0</v>
      </c>
      <c r="S175" s="129">
        <f t="shared" si="45"/>
        <v>0</v>
      </c>
      <c r="T175" s="150">
        <f t="shared" si="46"/>
        <v>0</v>
      </c>
      <c r="U175"/>
    </row>
    <row r="176" spans="1:21" ht="12.75">
      <c r="A176" s="10" t="s">
        <v>10</v>
      </c>
      <c r="B176" s="11"/>
      <c r="C176" s="12"/>
      <c r="D176" s="13"/>
      <c r="E176" s="14"/>
      <c r="F176" s="15"/>
      <c r="G176" s="427">
        <f t="shared" si="44"/>
        <v>0</v>
      </c>
      <c r="H176" s="345"/>
      <c r="I176" s="164">
        <f t="shared" si="47"/>
        <v>0</v>
      </c>
      <c r="J176" s="128">
        <f t="shared" si="48"/>
        <v>0</v>
      </c>
      <c r="K176" s="16"/>
      <c r="L176" s="17"/>
      <c r="M176" s="17"/>
      <c r="N176" s="15"/>
      <c r="O176" s="60">
        <f t="shared" si="49"/>
        <v>0</v>
      </c>
      <c r="P176" s="90"/>
      <c r="Q176" s="18"/>
      <c r="R176" s="60">
        <f t="shared" si="50"/>
        <v>0</v>
      </c>
      <c r="S176" s="129">
        <f t="shared" si="45"/>
        <v>0</v>
      </c>
      <c r="T176" s="150">
        <f t="shared" si="46"/>
        <v>0</v>
      </c>
      <c r="U176"/>
    </row>
    <row r="177" spans="1:21" ht="12.75">
      <c r="A177" s="10" t="s">
        <v>11</v>
      </c>
      <c r="B177" s="11"/>
      <c r="C177" s="12"/>
      <c r="D177" s="13"/>
      <c r="E177" s="14"/>
      <c r="F177" s="15"/>
      <c r="G177" s="427">
        <f t="shared" si="44"/>
        <v>0</v>
      </c>
      <c r="H177" s="345"/>
      <c r="I177" s="164">
        <f t="shared" si="47"/>
        <v>0</v>
      </c>
      <c r="J177" s="128">
        <f t="shared" si="48"/>
        <v>0</v>
      </c>
      <c r="K177" s="16"/>
      <c r="L177" s="17"/>
      <c r="M177" s="17"/>
      <c r="N177" s="15"/>
      <c r="O177" s="60">
        <f t="shared" si="49"/>
        <v>0</v>
      </c>
      <c r="P177" s="90"/>
      <c r="Q177" s="18"/>
      <c r="R177" s="60">
        <f t="shared" si="50"/>
        <v>0</v>
      </c>
      <c r="S177" s="129">
        <f t="shared" si="45"/>
        <v>0</v>
      </c>
      <c r="T177" s="150">
        <f t="shared" si="46"/>
        <v>0</v>
      </c>
      <c r="U177"/>
    </row>
    <row r="178" spans="1:21" ht="12.75">
      <c r="A178" s="10" t="s">
        <v>12</v>
      </c>
      <c r="B178" s="11"/>
      <c r="C178" s="12"/>
      <c r="D178" s="13"/>
      <c r="E178" s="14"/>
      <c r="F178" s="15"/>
      <c r="G178" s="427">
        <f t="shared" si="44"/>
        <v>0</v>
      </c>
      <c r="H178" s="345"/>
      <c r="I178" s="164">
        <f t="shared" si="47"/>
        <v>0</v>
      </c>
      <c r="J178" s="128">
        <f t="shared" si="48"/>
        <v>0</v>
      </c>
      <c r="K178" s="16"/>
      <c r="L178" s="17"/>
      <c r="M178" s="17"/>
      <c r="N178" s="15"/>
      <c r="O178" s="60">
        <f t="shared" si="49"/>
        <v>0</v>
      </c>
      <c r="P178" s="90"/>
      <c r="Q178" s="18"/>
      <c r="R178" s="60">
        <f t="shared" si="50"/>
        <v>0</v>
      </c>
      <c r="S178" s="129">
        <f t="shared" si="45"/>
        <v>0</v>
      </c>
      <c r="T178" s="150">
        <f t="shared" si="46"/>
        <v>0</v>
      </c>
      <c r="U178"/>
    </row>
    <row r="179" spans="1:21" ht="12.75">
      <c r="A179" s="10" t="s">
        <v>13</v>
      </c>
      <c r="B179" s="11"/>
      <c r="C179" s="12"/>
      <c r="D179" s="13"/>
      <c r="E179" s="14"/>
      <c r="F179" s="15"/>
      <c r="G179" s="427">
        <f t="shared" si="44"/>
        <v>0</v>
      </c>
      <c r="H179" s="345"/>
      <c r="I179" s="164">
        <f t="shared" si="47"/>
        <v>0</v>
      </c>
      <c r="J179" s="128">
        <f t="shared" si="48"/>
        <v>0</v>
      </c>
      <c r="K179" s="16"/>
      <c r="L179" s="17"/>
      <c r="M179" s="17"/>
      <c r="N179" s="15"/>
      <c r="O179" s="60">
        <f t="shared" si="49"/>
        <v>0</v>
      </c>
      <c r="P179" s="90"/>
      <c r="Q179" s="18"/>
      <c r="R179" s="60">
        <f t="shared" si="50"/>
        <v>0</v>
      </c>
      <c r="S179" s="129">
        <f t="shared" si="45"/>
        <v>0</v>
      </c>
      <c r="T179" s="150">
        <f t="shared" si="46"/>
        <v>0</v>
      </c>
      <c r="U179"/>
    </row>
    <row r="180" spans="1:21" ht="12.75">
      <c r="A180" s="10" t="s">
        <v>14</v>
      </c>
      <c r="B180" s="11"/>
      <c r="C180" s="12"/>
      <c r="D180" s="13"/>
      <c r="E180" s="14"/>
      <c r="F180" s="15"/>
      <c r="G180" s="427">
        <f t="shared" si="44"/>
        <v>0</v>
      </c>
      <c r="H180" s="345"/>
      <c r="I180" s="164">
        <f t="shared" si="47"/>
        <v>0</v>
      </c>
      <c r="J180" s="128">
        <f t="shared" si="48"/>
        <v>0</v>
      </c>
      <c r="K180" s="16"/>
      <c r="L180" s="17"/>
      <c r="M180" s="17"/>
      <c r="N180" s="15"/>
      <c r="O180" s="60">
        <f t="shared" si="49"/>
        <v>0</v>
      </c>
      <c r="P180" s="90"/>
      <c r="Q180" s="18"/>
      <c r="R180" s="60">
        <f t="shared" si="50"/>
        <v>0</v>
      </c>
      <c r="S180" s="129">
        <f t="shared" si="45"/>
        <v>0</v>
      </c>
      <c r="T180" s="150">
        <f t="shared" si="46"/>
        <v>0</v>
      </c>
      <c r="U180"/>
    </row>
    <row r="181" spans="1:21" ht="12.75">
      <c r="A181" s="10" t="s">
        <v>15</v>
      </c>
      <c r="B181" s="11"/>
      <c r="C181" s="12"/>
      <c r="D181" s="13"/>
      <c r="E181" s="14"/>
      <c r="F181" s="15"/>
      <c r="G181" s="427">
        <f t="shared" si="44"/>
        <v>0</v>
      </c>
      <c r="H181" s="345"/>
      <c r="I181" s="164">
        <f t="shared" si="47"/>
        <v>0</v>
      </c>
      <c r="J181" s="128">
        <f t="shared" si="48"/>
        <v>0</v>
      </c>
      <c r="K181" s="16"/>
      <c r="L181" s="17"/>
      <c r="M181" s="17"/>
      <c r="N181" s="15"/>
      <c r="O181" s="60">
        <f t="shared" si="49"/>
        <v>0</v>
      </c>
      <c r="P181" s="90"/>
      <c r="Q181" s="18"/>
      <c r="R181" s="60">
        <f t="shared" si="50"/>
        <v>0</v>
      </c>
      <c r="S181" s="129">
        <f t="shared" si="45"/>
        <v>0</v>
      </c>
      <c r="T181" s="150">
        <f t="shared" si="46"/>
        <v>0</v>
      </c>
      <c r="U181"/>
    </row>
    <row r="182" spans="1:21" ht="12.75">
      <c r="A182" s="10" t="s">
        <v>16</v>
      </c>
      <c r="B182" s="11"/>
      <c r="C182" s="12"/>
      <c r="D182" s="13"/>
      <c r="E182" s="14"/>
      <c r="F182" s="15"/>
      <c r="G182" s="427">
        <f t="shared" si="44"/>
        <v>0</v>
      </c>
      <c r="H182" s="345"/>
      <c r="I182" s="164">
        <f t="shared" si="47"/>
        <v>0</v>
      </c>
      <c r="J182" s="128">
        <f t="shared" si="48"/>
        <v>0</v>
      </c>
      <c r="K182" s="16"/>
      <c r="L182" s="17"/>
      <c r="M182" s="17"/>
      <c r="N182" s="15"/>
      <c r="O182" s="60">
        <f t="shared" si="49"/>
        <v>0</v>
      </c>
      <c r="P182" s="90"/>
      <c r="Q182" s="18"/>
      <c r="R182" s="60">
        <f t="shared" si="50"/>
        <v>0</v>
      </c>
      <c r="S182" s="129">
        <f t="shared" si="45"/>
        <v>0</v>
      </c>
      <c r="T182" s="150">
        <f t="shared" si="46"/>
        <v>0</v>
      </c>
      <c r="U182"/>
    </row>
    <row r="183" spans="1:21" ht="12.75">
      <c r="A183" s="10" t="s">
        <v>17</v>
      </c>
      <c r="B183" s="11"/>
      <c r="C183" s="12"/>
      <c r="D183" s="13"/>
      <c r="E183" s="14"/>
      <c r="F183" s="15"/>
      <c r="G183" s="427">
        <f t="shared" si="44"/>
        <v>0</v>
      </c>
      <c r="H183" s="345"/>
      <c r="I183" s="164">
        <f t="shared" si="47"/>
        <v>0</v>
      </c>
      <c r="J183" s="128">
        <f t="shared" si="48"/>
        <v>0</v>
      </c>
      <c r="K183" s="16"/>
      <c r="L183" s="17"/>
      <c r="M183" s="17"/>
      <c r="N183" s="15"/>
      <c r="O183" s="60">
        <f t="shared" si="49"/>
        <v>0</v>
      </c>
      <c r="P183" s="90"/>
      <c r="Q183" s="18"/>
      <c r="R183" s="60">
        <f t="shared" si="50"/>
        <v>0</v>
      </c>
      <c r="S183" s="129">
        <f t="shared" si="45"/>
        <v>0</v>
      </c>
      <c r="T183" s="150">
        <f t="shared" si="46"/>
        <v>0</v>
      </c>
      <c r="U183"/>
    </row>
    <row r="184" spans="1:21" ht="12.75">
      <c r="A184" s="10" t="s">
        <v>18</v>
      </c>
      <c r="B184" s="11"/>
      <c r="C184" s="12"/>
      <c r="D184" s="13"/>
      <c r="E184" s="14"/>
      <c r="F184" s="15"/>
      <c r="G184" s="427">
        <f t="shared" si="44"/>
        <v>0</v>
      </c>
      <c r="H184" s="345"/>
      <c r="I184" s="164">
        <f t="shared" si="47"/>
        <v>0</v>
      </c>
      <c r="J184" s="128">
        <f t="shared" si="48"/>
        <v>0</v>
      </c>
      <c r="K184" s="16"/>
      <c r="L184" s="17"/>
      <c r="M184" s="17"/>
      <c r="N184" s="15"/>
      <c r="O184" s="60">
        <f t="shared" si="49"/>
        <v>0</v>
      </c>
      <c r="P184" s="90"/>
      <c r="Q184" s="18"/>
      <c r="R184" s="60">
        <f t="shared" si="50"/>
        <v>0</v>
      </c>
      <c r="S184" s="129">
        <f t="shared" si="45"/>
        <v>0</v>
      </c>
      <c r="T184" s="150">
        <f t="shared" si="46"/>
        <v>0</v>
      </c>
      <c r="U184"/>
    </row>
    <row r="185" spans="1:21" ht="12.75">
      <c r="A185" s="10" t="s">
        <v>19</v>
      </c>
      <c r="B185" s="11"/>
      <c r="C185" s="12"/>
      <c r="D185" s="13"/>
      <c r="E185" s="14"/>
      <c r="F185" s="15"/>
      <c r="G185" s="427">
        <f t="shared" si="44"/>
        <v>0</v>
      </c>
      <c r="H185" s="345"/>
      <c r="I185" s="164">
        <f t="shared" si="47"/>
        <v>0</v>
      </c>
      <c r="J185" s="128">
        <f t="shared" si="48"/>
        <v>0</v>
      </c>
      <c r="K185" s="16"/>
      <c r="L185" s="17"/>
      <c r="M185" s="17"/>
      <c r="N185" s="15"/>
      <c r="O185" s="60">
        <f t="shared" si="49"/>
        <v>0</v>
      </c>
      <c r="P185" s="90"/>
      <c r="Q185" s="18"/>
      <c r="R185" s="60">
        <f t="shared" si="50"/>
        <v>0</v>
      </c>
      <c r="S185" s="129">
        <f t="shared" si="45"/>
        <v>0</v>
      </c>
      <c r="T185" s="150">
        <f t="shared" si="46"/>
        <v>0</v>
      </c>
      <c r="U185"/>
    </row>
    <row r="186" spans="1:21" ht="12.75">
      <c r="A186" s="10" t="s">
        <v>20</v>
      </c>
      <c r="B186" s="11"/>
      <c r="C186" s="12"/>
      <c r="D186" s="13"/>
      <c r="E186" s="14"/>
      <c r="F186" s="15"/>
      <c r="G186" s="427">
        <f t="shared" si="44"/>
        <v>0</v>
      </c>
      <c r="H186" s="345"/>
      <c r="I186" s="164">
        <f t="shared" si="47"/>
        <v>0</v>
      </c>
      <c r="J186" s="128">
        <f t="shared" si="48"/>
        <v>0</v>
      </c>
      <c r="K186" s="16"/>
      <c r="L186" s="17"/>
      <c r="M186" s="17"/>
      <c r="N186" s="15"/>
      <c r="O186" s="60">
        <f t="shared" si="49"/>
        <v>0</v>
      </c>
      <c r="P186" s="90"/>
      <c r="Q186" s="18"/>
      <c r="R186" s="60">
        <f t="shared" si="50"/>
        <v>0</v>
      </c>
      <c r="S186" s="129">
        <f t="shared" si="45"/>
        <v>0</v>
      </c>
      <c r="T186" s="150">
        <f t="shared" si="46"/>
        <v>0</v>
      </c>
      <c r="U186"/>
    </row>
    <row r="187" spans="1:21" ht="13.5" thickBot="1">
      <c r="A187" s="19" t="s">
        <v>21</v>
      </c>
      <c r="B187" s="11"/>
      <c r="C187" s="12"/>
      <c r="D187" s="13"/>
      <c r="E187" s="14"/>
      <c r="F187" s="15"/>
      <c r="G187" s="138">
        <f t="shared" si="44"/>
        <v>0</v>
      </c>
      <c r="H187" s="345"/>
      <c r="I187" s="88">
        <f t="shared" si="47"/>
        <v>0</v>
      </c>
      <c r="J187" s="128">
        <f t="shared" si="48"/>
        <v>0</v>
      </c>
      <c r="K187" s="20"/>
      <c r="L187" s="21"/>
      <c r="M187" s="21"/>
      <c r="N187" s="146"/>
      <c r="O187" s="61">
        <f t="shared" si="49"/>
        <v>0</v>
      </c>
      <c r="P187" s="101"/>
      <c r="Q187" s="57"/>
      <c r="R187" s="61">
        <f t="shared" si="50"/>
        <v>0</v>
      </c>
      <c r="S187" s="129">
        <f t="shared" si="45"/>
        <v>0</v>
      </c>
      <c r="T187" s="150">
        <f t="shared" si="46"/>
        <v>0</v>
      </c>
      <c r="U187"/>
    </row>
    <row r="188" spans="1:21" ht="12.75">
      <c r="A188" s="548" t="s">
        <v>67</v>
      </c>
      <c r="B188" s="22" t="s">
        <v>68</v>
      </c>
      <c r="C188" s="70">
        <f>SUM(C173:C187)</f>
        <v>0</v>
      </c>
      <c r="D188" s="94">
        <f>SUM(D173:D187)</f>
        <v>0</v>
      </c>
      <c r="E188" s="25"/>
      <c r="F188" s="24"/>
      <c r="G188" s="84">
        <f aca="true" t="shared" si="51" ref="G188:T188">SUM(G173:G187)</f>
        <v>0</v>
      </c>
      <c r="H188" s="87">
        <f t="shared" si="51"/>
        <v>0</v>
      </c>
      <c r="I188" s="103">
        <f t="shared" si="51"/>
        <v>0</v>
      </c>
      <c r="J188" s="83">
        <f t="shared" si="51"/>
        <v>0</v>
      </c>
      <c r="K188" s="75">
        <f t="shared" si="51"/>
        <v>0</v>
      </c>
      <c r="L188" s="77">
        <f t="shared" si="51"/>
        <v>0</v>
      </c>
      <c r="M188" s="77">
        <f t="shared" si="51"/>
        <v>0</v>
      </c>
      <c r="N188" s="465">
        <f t="shared" si="51"/>
        <v>0</v>
      </c>
      <c r="O188" s="59">
        <f t="shared" si="51"/>
        <v>0</v>
      </c>
      <c r="P188" s="139"/>
      <c r="Q188" s="75">
        <f t="shared" si="51"/>
        <v>0</v>
      </c>
      <c r="R188" s="93">
        <f t="shared" si="51"/>
        <v>0</v>
      </c>
      <c r="S188" s="84">
        <f t="shared" si="51"/>
        <v>0</v>
      </c>
      <c r="T188" s="84">
        <f t="shared" si="51"/>
        <v>0</v>
      </c>
      <c r="U188"/>
    </row>
    <row r="189" spans="1:21" ht="13.5" thickBot="1">
      <c r="A189" s="549"/>
      <c r="B189" s="27" t="s">
        <v>69</v>
      </c>
      <c r="C189" s="95">
        <f>IF(C173&gt;0,AVERAGE(C173:C187),0)</f>
        <v>0</v>
      </c>
      <c r="D189" s="96">
        <f>IF(D173&gt;0,AVERAGE(D173:D187),0)</f>
        <v>0</v>
      </c>
      <c r="E189" s="97">
        <f>IF(E173&gt;0,AVERAGE(E173:E187),0)</f>
        <v>0</v>
      </c>
      <c r="F189" s="391">
        <f>IF(F173&gt;0,AVERAGE(F173:F187),0)</f>
        <v>0</v>
      </c>
      <c r="G189" s="138">
        <f>IF(T188&gt;0,IF(G188/T188&gt;12,12,G188/T188),0)</f>
        <v>0</v>
      </c>
      <c r="H189" s="80">
        <f>IF(H188&gt;0,AVERAGE(H173:H187),0)</f>
        <v>0</v>
      </c>
      <c r="I189" s="88">
        <f>IF(S188=0,0,I188/S188)</f>
        <v>0</v>
      </c>
      <c r="J189" s="82">
        <f>IF(S188=0,0,J188/S188)</f>
        <v>0</v>
      </c>
      <c r="K189" s="80">
        <f>IF(K188&gt;0,AVERAGE(K173:K187),0)</f>
        <v>0</v>
      </c>
      <c r="L189" s="81">
        <f>IF(L188&gt;0,AVERAGE(L173:L187),0)</f>
        <v>0</v>
      </c>
      <c r="M189" s="81">
        <f>IF(M188&gt;0,AVERAGE(M173:M187),0)</f>
        <v>0</v>
      </c>
      <c r="N189" s="79">
        <f>IF(N188&gt;0,AVERAGE(N173:N187),0)</f>
        <v>0</v>
      </c>
      <c r="O189" s="61">
        <f>IF(S188=0,0,O188/S188)</f>
        <v>0</v>
      </c>
      <c r="P189" s="140"/>
      <c r="Q189" s="29"/>
      <c r="R189" s="29"/>
      <c r="S189" s="30"/>
      <c r="T189" s="30"/>
      <c r="U189"/>
    </row>
    <row r="190" spans="4:21" ht="12.75">
      <c r="D190" s="3"/>
      <c r="E190"/>
      <c r="N190" s="35"/>
      <c r="O190" s="34"/>
      <c r="P190" s="35"/>
      <c r="Q190" s="35" t="s">
        <v>71</v>
      </c>
      <c r="R190" s="36">
        <f>IF(S188=0,0,(R188-12*J188-Q188)/S188/12)</f>
        <v>0</v>
      </c>
      <c r="U190"/>
    </row>
    <row r="191" spans="2:21" ht="13.5" thickBot="1">
      <c r="B191" s="35" t="s">
        <v>84</v>
      </c>
      <c r="D191" s="3"/>
      <c r="E191"/>
      <c r="O191" s="37"/>
      <c r="U191"/>
    </row>
    <row r="192" spans="1:21" ht="12" customHeight="1">
      <c r="A192" s="548"/>
      <c r="B192" s="515" t="s">
        <v>0</v>
      </c>
      <c r="C192" s="513" t="s">
        <v>1</v>
      </c>
      <c r="D192" s="514"/>
      <c r="E192" s="511" t="s">
        <v>2</v>
      </c>
      <c r="F192" s="512"/>
      <c r="G192" s="167"/>
      <c r="H192" s="512" t="s">
        <v>102</v>
      </c>
      <c r="I192" s="517"/>
      <c r="J192" s="493" t="s">
        <v>114</v>
      </c>
      <c r="K192" s="495" t="s">
        <v>3</v>
      </c>
      <c r="L192" s="496"/>
      <c r="M192" s="496"/>
      <c r="N192" s="547"/>
      <c r="O192" s="493" t="s">
        <v>103</v>
      </c>
      <c r="P192" s="493" t="s">
        <v>119</v>
      </c>
      <c r="Q192" s="501" t="s">
        <v>104</v>
      </c>
      <c r="R192" s="493" t="s">
        <v>105</v>
      </c>
      <c r="S192" s="498" t="s">
        <v>106</v>
      </c>
      <c r="T192" s="493" t="s">
        <v>163</v>
      </c>
      <c r="U192"/>
    </row>
    <row r="193" spans="1:21" ht="23.25" customHeight="1" thickBot="1">
      <c r="A193" s="550"/>
      <c r="B193" s="516"/>
      <c r="C193" s="5" t="s">
        <v>107</v>
      </c>
      <c r="D193" s="125" t="s">
        <v>108</v>
      </c>
      <c r="E193" s="5" t="s">
        <v>109</v>
      </c>
      <c r="F193" s="126" t="s">
        <v>110</v>
      </c>
      <c r="G193" s="169" t="s">
        <v>118</v>
      </c>
      <c r="H193" s="6" t="s">
        <v>111</v>
      </c>
      <c r="I193" s="7" t="s">
        <v>108</v>
      </c>
      <c r="J193" s="494"/>
      <c r="K193" s="64" t="s">
        <v>4</v>
      </c>
      <c r="L193" s="65" t="s">
        <v>5</v>
      </c>
      <c r="M193" s="126" t="s">
        <v>171</v>
      </c>
      <c r="N193" s="66" t="s">
        <v>113</v>
      </c>
      <c r="O193" s="500"/>
      <c r="P193" s="494"/>
      <c r="Q193" s="502"/>
      <c r="R193" s="500"/>
      <c r="S193" s="499"/>
      <c r="T193" s="494"/>
      <c r="U193"/>
    </row>
    <row r="194" spans="1:21" ht="12.75">
      <c r="A194" s="8" t="s">
        <v>7</v>
      </c>
      <c r="B194" s="323"/>
      <c r="C194" s="324"/>
      <c r="D194" s="325"/>
      <c r="E194" s="377"/>
      <c r="F194" s="378"/>
      <c r="G194" s="84">
        <f aca="true" t="shared" si="52" ref="G194:G218">IF(F194&gt;0,D194/C194*(F194+P194/12),0)</f>
        <v>0</v>
      </c>
      <c r="H194" s="328"/>
      <c r="I194" s="164">
        <f aca="true" t="shared" si="53" ref="I194:I218">ROUND(IF(E194=0,,H194*S194),0)</f>
        <v>0</v>
      </c>
      <c r="J194" s="128">
        <f>ROUND(IF(D194-C194&lt;0,,(I194+L194)/40*(D194-C194)*1.25),0)</f>
        <v>0</v>
      </c>
      <c r="K194" s="67"/>
      <c r="L194" s="68"/>
      <c r="M194" s="68"/>
      <c r="N194" s="296"/>
      <c r="O194" s="59">
        <f>SUM(I194:N194)</f>
        <v>0</v>
      </c>
      <c r="P194" s="91"/>
      <c r="Q194" s="157"/>
      <c r="R194" s="59">
        <f>SUM(O194*12+Q194)</f>
        <v>0</v>
      </c>
      <c r="S194" s="120">
        <f aca="true" t="shared" si="54" ref="S194:S212">ROUND(IF(C194=0,0,IF((D194/C194)&gt;1,1,D194/C194)),2)</f>
        <v>0</v>
      </c>
      <c r="T194" s="150">
        <f aca="true" t="shared" si="55" ref="T194:T218">IF(C194=0,0,D194/C194)</f>
        <v>0</v>
      </c>
      <c r="U194"/>
    </row>
    <row r="195" spans="1:21" ht="12.75">
      <c r="A195" s="10" t="s">
        <v>8</v>
      </c>
      <c r="B195" s="336"/>
      <c r="C195" s="342"/>
      <c r="D195" s="343"/>
      <c r="E195" s="345"/>
      <c r="F195" s="297"/>
      <c r="G195" s="427">
        <f t="shared" si="52"/>
        <v>0</v>
      </c>
      <c r="H195" s="338"/>
      <c r="I195" s="164">
        <f t="shared" si="53"/>
        <v>0</v>
      </c>
      <c r="J195" s="128">
        <f aca="true" t="shared" si="56" ref="J195:J218">ROUND(IF(D195-C195&lt;0,,(I195+L195)/40*(D195-C195)*1.25),0)</f>
        <v>0</v>
      </c>
      <c r="K195" s="16"/>
      <c r="L195" s="17"/>
      <c r="M195" s="17"/>
      <c r="N195" s="297"/>
      <c r="O195" s="60">
        <f aca="true" t="shared" si="57" ref="O195:O218">SUM(I195:N195)</f>
        <v>0</v>
      </c>
      <c r="P195" s="92"/>
      <c r="Q195" s="18"/>
      <c r="R195" s="60">
        <f aca="true" t="shared" si="58" ref="R195:R218">SUM(O195*12+Q195)</f>
        <v>0</v>
      </c>
      <c r="S195" s="129">
        <f t="shared" si="54"/>
        <v>0</v>
      </c>
      <c r="T195" s="150">
        <f t="shared" si="55"/>
        <v>0</v>
      </c>
      <c r="U195"/>
    </row>
    <row r="196" spans="1:21" ht="12.75">
      <c r="A196" s="10" t="s">
        <v>9</v>
      </c>
      <c r="B196" s="336"/>
      <c r="C196" s="342"/>
      <c r="D196" s="343"/>
      <c r="E196" s="345"/>
      <c r="F196" s="297"/>
      <c r="G196" s="427">
        <f t="shared" si="52"/>
        <v>0</v>
      </c>
      <c r="H196" s="338"/>
      <c r="I196" s="164">
        <f t="shared" si="53"/>
        <v>0</v>
      </c>
      <c r="J196" s="128">
        <f t="shared" si="56"/>
        <v>0</v>
      </c>
      <c r="K196" s="16"/>
      <c r="L196" s="17"/>
      <c r="M196" s="17"/>
      <c r="N196" s="297"/>
      <c r="O196" s="60">
        <f t="shared" si="57"/>
        <v>0</v>
      </c>
      <c r="P196" s="92"/>
      <c r="Q196" s="18"/>
      <c r="R196" s="60">
        <f t="shared" si="58"/>
        <v>0</v>
      </c>
      <c r="S196" s="129">
        <f t="shared" si="54"/>
        <v>0</v>
      </c>
      <c r="T196" s="150">
        <f t="shared" si="55"/>
        <v>0</v>
      </c>
      <c r="U196"/>
    </row>
    <row r="197" spans="1:21" ht="12.75">
      <c r="A197" s="10" t="s">
        <v>10</v>
      </c>
      <c r="B197" s="336"/>
      <c r="C197" s="342"/>
      <c r="D197" s="343"/>
      <c r="E197" s="345"/>
      <c r="F197" s="297"/>
      <c r="G197" s="427">
        <f t="shared" si="52"/>
        <v>0</v>
      </c>
      <c r="H197" s="338"/>
      <c r="I197" s="164">
        <f t="shared" si="53"/>
        <v>0</v>
      </c>
      <c r="J197" s="128">
        <f t="shared" si="56"/>
        <v>0</v>
      </c>
      <c r="K197" s="16"/>
      <c r="L197" s="17"/>
      <c r="M197" s="17"/>
      <c r="N197" s="297"/>
      <c r="O197" s="60">
        <f t="shared" si="57"/>
        <v>0</v>
      </c>
      <c r="P197" s="92"/>
      <c r="Q197" s="18"/>
      <c r="R197" s="60">
        <f t="shared" si="58"/>
        <v>0</v>
      </c>
      <c r="S197" s="129">
        <f t="shared" si="54"/>
        <v>0</v>
      </c>
      <c r="T197" s="150">
        <f t="shared" si="55"/>
        <v>0</v>
      </c>
      <c r="U197"/>
    </row>
    <row r="198" spans="1:21" ht="12.75">
      <c r="A198" s="10" t="s">
        <v>11</v>
      </c>
      <c r="B198" s="336"/>
      <c r="C198" s="342"/>
      <c r="D198" s="343"/>
      <c r="E198" s="345"/>
      <c r="F198" s="297"/>
      <c r="G198" s="427">
        <f t="shared" si="52"/>
        <v>0</v>
      </c>
      <c r="H198" s="379"/>
      <c r="I198" s="164">
        <f t="shared" si="53"/>
        <v>0</v>
      </c>
      <c r="J198" s="128">
        <f t="shared" si="56"/>
        <v>0</v>
      </c>
      <c r="K198" s="16"/>
      <c r="L198" s="17"/>
      <c r="M198" s="17"/>
      <c r="N198" s="297"/>
      <c r="O198" s="60">
        <f t="shared" si="57"/>
        <v>0</v>
      </c>
      <c r="P198" s="92"/>
      <c r="Q198" s="18"/>
      <c r="R198" s="60">
        <f t="shared" si="58"/>
        <v>0</v>
      </c>
      <c r="S198" s="129">
        <f t="shared" si="54"/>
        <v>0</v>
      </c>
      <c r="T198" s="150">
        <f t="shared" si="55"/>
        <v>0</v>
      </c>
      <c r="U198"/>
    </row>
    <row r="199" spans="1:21" ht="12.75">
      <c r="A199" s="10" t="s">
        <v>12</v>
      </c>
      <c r="B199" s="336"/>
      <c r="C199" s="342"/>
      <c r="D199" s="343"/>
      <c r="E199" s="338"/>
      <c r="F199" s="344"/>
      <c r="G199" s="427">
        <f t="shared" si="52"/>
        <v>0</v>
      </c>
      <c r="H199" s="338"/>
      <c r="I199" s="164">
        <f t="shared" si="53"/>
        <v>0</v>
      </c>
      <c r="J199" s="128">
        <f t="shared" si="56"/>
        <v>0</v>
      </c>
      <c r="K199" s="16"/>
      <c r="L199" s="17"/>
      <c r="M199" s="17"/>
      <c r="N199" s="297"/>
      <c r="O199" s="60">
        <f t="shared" si="57"/>
        <v>0</v>
      </c>
      <c r="P199" s="92"/>
      <c r="Q199" s="18"/>
      <c r="R199" s="60">
        <f t="shared" si="58"/>
        <v>0</v>
      </c>
      <c r="S199" s="129">
        <f t="shared" si="54"/>
        <v>0</v>
      </c>
      <c r="T199" s="150">
        <f t="shared" si="55"/>
        <v>0</v>
      </c>
      <c r="U199"/>
    </row>
    <row r="200" spans="1:21" ht="12.75">
      <c r="A200" s="10" t="s">
        <v>13</v>
      </c>
      <c r="B200" s="11"/>
      <c r="C200" s="12"/>
      <c r="D200" s="425"/>
      <c r="E200" s="16"/>
      <c r="F200" s="15"/>
      <c r="G200" s="427">
        <f t="shared" si="52"/>
        <v>0</v>
      </c>
      <c r="H200" s="345"/>
      <c r="I200" s="164">
        <f t="shared" si="53"/>
        <v>0</v>
      </c>
      <c r="J200" s="128">
        <f t="shared" si="56"/>
        <v>0</v>
      </c>
      <c r="K200" s="16"/>
      <c r="L200" s="17"/>
      <c r="M200" s="17"/>
      <c r="N200" s="297"/>
      <c r="O200" s="60">
        <f t="shared" si="57"/>
        <v>0</v>
      </c>
      <c r="P200" s="92"/>
      <c r="Q200" s="18"/>
      <c r="R200" s="60">
        <f t="shared" si="58"/>
        <v>0</v>
      </c>
      <c r="S200" s="129">
        <f t="shared" si="54"/>
        <v>0</v>
      </c>
      <c r="T200" s="150">
        <f t="shared" si="55"/>
        <v>0</v>
      </c>
      <c r="U200"/>
    </row>
    <row r="201" spans="1:21" ht="12.75">
      <c r="A201" s="10" t="s">
        <v>14</v>
      </c>
      <c r="B201" s="11"/>
      <c r="C201" s="12"/>
      <c r="D201" s="425"/>
      <c r="E201" s="16"/>
      <c r="F201" s="15"/>
      <c r="G201" s="427">
        <f t="shared" si="52"/>
        <v>0</v>
      </c>
      <c r="H201" s="345"/>
      <c r="I201" s="164">
        <f t="shared" si="53"/>
        <v>0</v>
      </c>
      <c r="J201" s="128">
        <f t="shared" si="56"/>
        <v>0</v>
      </c>
      <c r="K201" s="16"/>
      <c r="L201" s="17"/>
      <c r="M201" s="17"/>
      <c r="N201" s="297"/>
      <c r="O201" s="60">
        <f t="shared" si="57"/>
        <v>0</v>
      </c>
      <c r="P201" s="92"/>
      <c r="Q201" s="18"/>
      <c r="R201" s="60">
        <f t="shared" si="58"/>
        <v>0</v>
      </c>
      <c r="S201" s="129">
        <f t="shared" si="54"/>
        <v>0</v>
      </c>
      <c r="T201" s="150">
        <f t="shared" si="55"/>
        <v>0</v>
      </c>
      <c r="U201"/>
    </row>
    <row r="202" spans="1:21" ht="12.75">
      <c r="A202" s="10" t="s">
        <v>15</v>
      </c>
      <c r="B202" s="11"/>
      <c r="C202" s="12"/>
      <c r="D202" s="425"/>
      <c r="E202" s="16"/>
      <c r="F202" s="15"/>
      <c r="G202" s="427">
        <f t="shared" si="52"/>
        <v>0</v>
      </c>
      <c r="H202" s="345"/>
      <c r="I202" s="164">
        <f t="shared" si="53"/>
        <v>0</v>
      </c>
      <c r="J202" s="128">
        <f t="shared" si="56"/>
        <v>0</v>
      </c>
      <c r="K202" s="16"/>
      <c r="L202" s="17"/>
      <c r="M202" s="17"/>
      <c r="N202" s="297"/>
      <c r="O202" s="60">
        <f t="shared" si="57"/>
        <v>0</v>
      </c>
      <c r="P202" s="92"/>
      <c r="Q202" s="18"/>
      <c r="R202" s="60">
        <f t="shared" si="58"/>
        <v>0</v>
      </c>
      <c r="S202" s="129">
        <f t="shared" si="54"/>
        <v>0</v>
      </c>
      <c r="T202" s="150">
        <f t="shared" si="55"/>
        <v>0</v>
      </c>
      <c r="U202"/>
    </row>
    <row r="203" spans="1:21" ht="12.75">
      <c r="A203" s="10" t="s">
        <v>16</v>
      </c>
      <c r="B203" s="11"/>
      <c r="C203" s="12"/>
      <c r="D203" s="425"/>
      <c r="E203" s="16"/>
      <c r="F203" s="15"/>
      <c r="G203" s="427">
        <f t="shared" si="52"/>
        <v>0</v>
      </c>
      <c r="H203" s="345"/>
      <c r="I203" s="164">
        <f t="shared" si="53"/>
        <v>0</v>
      </c>
      <c r="J203" s="128">
        <f t="shared" si="56"/>
        <v>0</v>
      </c>
      <c r="K203" s="16"/>
      <c r="L203" s="17"/>
      <c r="M203" s="17"/>
      <c r="N203" s="297"/>
      <c r="O203" s="60">
        <f t="shared" si="57"/>
        <v>0</v>
      </c>
      <c r="P203" s="92"/>
      <c r="Q203" s="18"/>
      <c r="R203" s="60">
        <f t="shared" si="58"/>
        <v>0</v>
      </c>
      <c r="S203" s="129">
        <f t="shared" si="54"/>
        <v>0</v>
      </c>
      <c r="T203" s="150">
        <f t="shared" si="55"/>
        <v>0</v>
      </c>
      <c r="U203"/>
    </row>
    <row r="204" spans="1:21" ht="12.75">
      <c r="A204" s="10" t="s">
        <v>17</v>
      </c>
      <c r="B204" s="11"/>
      <c r="C204" s="12"/>
      <c r="D204" s="425"/>
      <c r="E204" s="16"/>
      <c r="F204" s="15"/>
      <c r="G204" s="427">
        <f t="shared" si="52"/>
        <v>0</v>
      </c>
      <c r="H204" s="345"/>
      <c r="I204" s="164">
        <f t="shared" si="53"/>
        <v>0</v>
      </c>
      <c r="J204" s="128">
        <f t="shared" si="56"/>
        <v>0</v>
      </c>
      <c r="K204" s="16"/>
      <c r="L204" s="17"/>
      <c r="M204" s="17"/>
      <c r="N204" s="297"/>
      <c r="O204" s="60">
        <f t="shared" si="57"/>
        <v>0</v>
      </c>
      <c r="P204" s="92"/>
      <c r="Q204" s="18"/>
      <c r="R204" s="60">
        <f t="shared" si="58"/>
        <v>0</v>
      </c>
      <c r="S204" s="129">
        <f t="shared" si="54"/>
        <v>0</v>
      </c>
      <c r="T204" s="150">
        <f t="shared" si="55"/>
        <v>0</v>
      </c>
      <c r="U204"/>
    </row>
    <row r="205" spans="1:21" ht="12.75">
      <c r="A205" s="10" t="s">
        <v>18</v>
      </c>
      <c r="B205" s="11"/>
      <c r="C205" s="12"/>
      <c r="D205" s="425"/>
      <c r="E205" s="16"/>
      <c r="F205" s="15"/>
      <c r="G205" s="427">
        <f t="shared" si="52"/>
        <v>0</v>
      </c>
      <c r="H205" s="345"/>
      <c r="I205" s="164">
        <f t="shared" si="53"/>
        <v>0</v>
      </c>
      <c r="J205" s="128">
        <f t="shared" si="56"/>
        <v>0</v>
      </c>
      <c r="K205" s="16"/>
      <c r="L205" s="17"/>
      <c r="M205" s="17"/>
      <c r="N205" s="297"/>
      <c r="O205" s="60">
        <f t="shared" si="57"/>
        <v>0</v>
      </c>
      <c r="P205" s="92"/>
      <c r="Q205" s="18"/>
      <c r="R205" s="60">
        <f t="shared" si="58"/>
        <v>0</v>
      </c>
      <c r="S205" s="129">
        <f t="shared" si="54"/>
        <v>0</v>
      </c>
      <c r="T205" s="150">
        <f t="shared" si="55"/>
        <v>0</v>
      </c>
      <c r="U205"/>
    </row>
    <row r="206" spans="1:21" ht="12.75">
      <c r="A206" s="10" t="s">
        <v>19</v>
      </c>
      <c r="B206" s="11"/>
      <c r="C206" s="12"/>
      <c r="D206" s="425"/>
      <c r="E206" s="16"/>
      <c r="F206" s="15"/>
      <c r="G206" s="427">
        <f t="shared" si="52"/>
        <v>0</v>
      </c>
      <c r="H206" s="345"/>
      <c r="I206" s="164">
        <f t="shared" si="53"/>
        <v>0</v>
      </c>
      <c r="J206" s="128">
        <f t="shared" si="56"/>
        <v>0</v>
      </c>
      <c r="K206" s="16"/>
      <c r="L206" s="17"/>
      <c r="M206" s="17"/>
      <c r="N206" s="297"/>
      <c r="O206" s="60">
        <f t="shared" si="57"/>
        <v>0</v>
      </c>
      <c r="P206" s="92"/>
      <c r="Q206" s="18"/>
      <c r="R206" s="60">
        <f t="shared" si="58"/>
        <v>0</v>
      </c>
      <c r="S206" s="129">
        <f t="shared" si="54"/>
        <v>0</v>
      </c>
      <c r="T206" s="150">
        <f t="shared" si="55"/>
        <v>0</v>
      </c>
      <c r="U206"/>
    </row>
    <row r="207" spans="1:21" ht="12.75">
      <c r="A207" s="10" t="s">
        <v>20</v>
      </c>
      <c r="B207" s="11"/>
      <c r="C207" s="12"/>
      <c r="D207" s="425"/>
      <c r="E207" s="16"/>
      <c r="F207" s="15"/>
      <c r="G207" s="427">
        <f t="shared" si="52"/>
        <v>0</v>
      </c>
      <c r="H207" s="345"/>
      <c r="I207" s="164">
        <f t="shared" si="53"/>
        <v>0</v>
      </c>
      <c r="J207" s="128">
        <f t="shared" si="56"/>
        <v>0</v>
      </c>
      <c r="K207" s="16"/>
      <c r="L207" s="17"/>
      <c r="M207" s="17"/>
      <c r="N207" s="297"/>
      <c r="O207" s="60">
        <f t="shared" si="57"/>
        <v>0</v>
      </c>
      <c r="P207" s="92"/>
      <c r="Q207" s="18"/>
      <c r="R207" s="60">
        <f t="shared" si="58"/>
        <v>0</v>
      </c>
      <c r="S207" s="129">
        <f t="shared" si="54"/>
        <v>0</v>
      </c>
      <c r="T207" s="150">
        <f t="shared" si="55"/>
        <v>0</v>
      </c>
      <c r="U207"/>
    </row>
    <row r="208" spans="1:21" ht="12.75">
      <c r="A208" s="10" t="s">
        <v>21</v>
      </c>
      <c r="B208" s="11"/>
      <c r="C208" s="12"/>
      <c r="D208" s="425"/>
      <c r="E208" s="16"/>
      <c r="F208" s="15"/>
      <c r="G208" s="427">
        <f t="shared" si="52"/>
        <v>0</v>
      </c>
      <c r="H208" s="345"/>
      <c r="I208" s="164">
        <f t="shared" si="53"/>
        <v>0</v>
      </c>
      <c r="J208" s="128">
        <f t="shared" si="56"/>
        <v>0</v>
      </c>
      <c r="K208" s="16"/>
      <c r="L208" s="17"/>
      <c r="M208" s="17"/>
      <c r="N208" s="297"/>
      <c r="O208" s="60">
        <f t="shared" si="57"/>
        <v>0</v>
      </c>
      <c r="P208" s="92"/>
      <c r="Q208" s="18"/>
      <c r="R208" s="60">
        <f t="shared" si="58"/>
        <v>0</v>
      </c>
      <c r="S208" s="129">
        <f t="shared" si="54"/>
        <v>0</v>
      </c>
      <c r="T208" s="150">
        <f t="shared" si="55"/>
        <v>0</v>
      </c>
      <c r="U208"/>
    </row>
    <row r="209" spans="1:21" ht="12.75">
      <c r="A209" s="10" t="s">
        <v>22</v>
      </c>
      <c r="B209" s="11"/>
      <c r="C209" s="12"/>
      <c r="D209" s="425"/>
      <c r="E209" s="16"/>
      <c r="F209" s="15"/>
      <c r="G209" s="427">
        <f t="shared" si="52"/>
        <v>0</v>
      </c>
      <c r="H209" s="345"/>
      <c r="I209" s="164">
        <f t="shared" si="53"/>
        <v>0</v>
      </c>
      <c r="J209" s="128">
        <f t="shared" si="56"/>
        <v>0</v>
      </c>
      <c r="K209" s="16"/>
      <c r="L209" s="17"/>
      <c r="M209" s="17"/>
      <c r="N209" s="297"/>
      <c r="O209" s="60">
        <f t="shared" si="57"/>
        <v>0</v>
      </c>
      <c r="P209" s="92"/>
      <c r="Q209" s="18"/>
      <c r="R209" s="60">
        <f t="shared" si="58"/>
        <v>0</v>
      </c>
      <c r="S209" s="129">
        <f t="shared" si="54"/>
        <v>0</v>
      </c>
      <c r="T209" s="150">
        <f t="shared" si="55"/>
        <v>0</v>
      </c>
      <c r="U209"/>
    </row>
    <row r="210" spans="1:21" ht="12.75">
      <c r="A210" s="10" t="s">
        <v>23</v>
      </c>
      <c r="B210" s="11"/>
      <c r="C210" s="12"/>
      <c r="D210" s="425"/>
      <c r="E210" s="16"/>
      <c r="F210" s="15"/>
      <c r="G210" s="427">
        <f t="shared" si="52"/>
        <v>0</v>
      </c>
      <c r="H210" s="345"/>
      <c r="I210" s="164">
        <f t="shared" si="53"/>
        <v>0</v>
      </c>
      <c r="J210" s="128">
        <f t="shared" si="56"/>
        <v>0</v>
      </c>
      <c r="K210" s="16"/>
      <c r="L210" s="17"/>
      <c r="M210" s="17"/>
      <c r="N210" s="297"/>
      <c r="O210" s="60">
        <f t="shared" si="57"/>
        <v>0</v>
      </c>
      <c r="P210" s="92"/>
      <c r="Q210" s="18"/>
      <c r="R210" s="60">
        <f t="shared" si="58"/>
        <v>0</v>
      </c>
      <c r="S210" s="129">
        <f t="shared" si="54"/>
        <v>0</v>
      </c>
      <c r="T210" s="150">
        <f t="shared" si="55"/>
        <v>0</v>
      </c>
      <c r="U210"/>
    </row>
    <row r="211" spans="1:21" ht="12.75">
      <c r="A211" s="10" t="s">
        <v>24</v>
      </c>
      <c r="B211" s="11"/>
      <c r="C211" s="12"/>
      <c r="D211" s="425"/>
      <c r="E211" s="16"/>
      <c r="F211" s="15"/>
      <c r="G211" s="427">
        <f t="shared" si="52"/>
        <v>0</v>
      </c>
      <c r="H211" s="345"/>
      <c r="I211" s="164">
        <f t="shared" si="53"/>
        <v>0</v>
      </c>
      <c r="J211" s="128">
        <f t="shared" si="56"/>
        <v>0</v>
      </c>
      <c r="K211" s="16"/>
      <c r="L211" s="17"/>
      <c r="M211" s="17"/>
      <c r="N211" s="297"/>
      <c r="O211" s="60">
        <f t="shared" si="57"/>
        <v>0</v>
      </c>
      <c r="P211" s="92"/>
      <c r="Q211" s="18"/>
      <c r="R211" s="60">
        <f t="shared" si="58"/>
        <v>0</v>
      </c>
      <c r="S211" s="129">
        <f t="shared" si="54"/>
        <v>0</v>
      </c>
      <c r="T211" s="150">
        <f t="shared" si="55"/>
        <v>0</v>
      </c>
      <c r="U211"/>
    </row>
    <row r="212" spans="1:21" ht="12.75">
      <c r="A212" s="10" t="s">
        <v>25</v>
      </c>
      <c r="B212" s="11"/>
      <c r="C212" s="12"/>
      <c r="D212" s="425"/>
      <c r="E212" s="16"/>
      <c r="F212" s="15"/>
      <c r="G212" s="427">
        <f t="shared" si="52"/>
        <v>0</v>
      </c>
      <c r="H212" s="345"/>
      <c r="I212" s="164">
        <f t="shared" si="53"/>
        <v>0</v>
      </c>
      <c r="J212" s="128">
        <f t="shared" si="56"/>
        <v>0</v>
      </c>
      <c r="K212" s="16"/>
      <c r="L212" s="17"/>
      <c r="M212" s="17"/>
      <c r="N212" s="297"/>
      <c r="O212" s="60">
        <f t="shared" si="57"/>
        <v>0</v>
      </c>
      <c r="P212" s="92"/>
      <c r="Q212" s="18"/>
      <c r="R212" s="60">
        <f t="shared" si="58"/>
        <v>0</v>
      </c>
      <c r="S212" s="129">
        <f t="shared" si="54"/>
        <v>0</v>
      </c>
      <c r="T212" s="150">
        <f t="shared" si="55"/>
        <v>0</v>
      </c>
      <c r="U212"/>
    </row>
    <row r="213" spans="1:21" ht="12.75">
      <c r="A213" s="49" t="s">
        <v>26</v>
      </c>
      <c r="B213" s="11"/>
      <c r="C213" s="12"/>
      <c r="D213" s="425"/>
      <c r="E213" s="16"/>
      <c r="F213" s="15"/>
      <c r="G213" s="427">
        <f t="shared" si="52"/>
        <v>0</v>
      </c>
      <c r="H213" s="345"/>
      <c r="I213" s="164">
        <f t="shared" si="53"/>
        <v>0</v>
      </c>
      <c r="J213" s="128">
        <f t="shared" si="56"/>
        <v>0</v>
      </c>
      <c r="K213" s="16"/>
      <c r="L213" s="17"/>
      <c r="M213" s="17"/>
      <c r="N213" s="297"/>
      <c r="O213" s="60">
        <f t="shared" si="57"/>
        <v>0</v>
      </c>
      <c r="P213" s="92"/>
      <c r="Q213" s="18"/>
      <c r="R213" s="60">
        <f t="shared" si="58"/>
        <v>0</v>
      </c>
      <c r="S213" s="129">
        <f aca="true" t="shared" si="59" ref="S213:S218">ROUND(IF(C213=0,0,IF((D213/C213)&gt;1,1,D213/C213)),2)</f>
        <v>0</v>
      </c>
      <c r="T213" s="150">
        <f t="shared" si="55"/>
        <v>0</v>
      </c>
      <c r="U213"/>
    </row>
    <row r="214" spans="1:21" ht="12.75">
      <c r="A214" s="10" t="s">
        <v>27</v>
      </c>
      <c r="B214" s="11"/>
      <c r="C214" s="12"/>
      <c r="D214" s="425"/>
      <c r="E214" s="16"/>
      <c r="F214" s="15"/>
      <c r="G214" s="427">
        <f t="shared" si="52"/>
        <v>0</v>
      </c>
      <c r="H214" s="345"/>
      <c r="I214" s="164">
        <f t="shared" si="53"/>
        <v>0</v>
      </c>
      <c r="J214" s="128">
        <f t="shared" si="56"/>
        <v>0</v>
      </c>
      <c r="K214" s="16"/>
      <c r="L214" s="17"/>
      <c r="M214" s="17"/>
      <c r="N214" s="297"/>
      <c r="O214" s="60">
        <f t="shared" si="57"/>
        <v>0</v>
      </c>
      <c r="P214" s="92"/>
      <c r="Q214" s="18"/>
      <c r="R214" s="60">
        <f t="shared" si="58"/>
        <v>0</v>
      </c>
      <c r="S214" s="129">
        <f t="shared" si="59"/>
        <v>0</v>
      </c>
      <c r="T214" s="134">
        <f t="shared" si="55"/>
        <v>0</v>
      </c>
      <c r="U214"/>
    </row>
    <row r="215" spans="1:21" ht="12.75">
      <c r="A215" s="10" t="s">
        <v>28</v>
      </c>
      <c r="B215" s="11"/>
      <c r="C215" s="12"/>
      <c r="D215" s="425"/>
      <c r="E215" s="16"/>
      <c r="F215" s="15"/>
      <c r="G215" s="427">
        <f t="shared" si="52"/>
        <v>0</v>
      </c>
      <c r="H215" s="345"/>
      <c r="I215" s="164">
        <f t="shared" si="53"/>
        <v>0</v>
      </c>
      <c r="J215" s="128">
        <f t="shared" si="56"/>
        <v>0</v>
      </c>
      <c r="K215" s="16"/>
      <c r="L215" s="17"/>
      <c r="M215" s="17"/>
      <c r="N215" s="297"/>
      <c r="O215" s="60">
        <f t="shared" si="57"/>
        <v>0</v>
      </c>
      <c r="P215" s="92"/>
      <c r="Q215" s="18"/>
      <c r="R215" s="60">
        <f t="shared" si="58"/>
        <v>0</v>
      </c>
      <c r="S215" s="129">
        <f t="shared" si="59"/>
        <v>0</v>
      </c>
      <c r="T215" s="134">
        <f t="shared" si="55"/>
        <v>0</v>
      </c>
      <c r="U215"/>
    </row>
    <row r="216" spans="1:21" ht="12.75">
      <c r="A216" s="49" t="s">
        <v>29</v>
      </c>
      <c r="B216" s="11"/>
      <c r="C216" s="12"/>
      <c r="D216" s="425"/>
      <c r="E216" s="16"/>
      <c r="F216" s="15"/>
      <c r="G216" s="427">
        <f t="shared" si="52"/>
        <v>0</v>
      </c>
      <c r="H216" s="345"/>
      <c r="I216" s="164">
        <f t="shared" si="53"/>
        <v>0</v>
      </c>
      <c r="J216" s="128">
        <f t="shared" si="56"/>
        <v>0</v>
      </c>
      <c r="K216" s="16"/>
      <c r="L216" s="17"/>
      <c r="M216" s="17"/>
      <c r="N216" s="297"/>
      <c r="O216" s="60">
        <f t="shared" si="57"/>
        <v>0</v>
      </c>
      <c r="P216" s="92"/>
      <c r="Q216" s="18"/>
      <c r="R216" s="60">
        <f t="shared" si="58"/>
        <v>0</v>
      </c>
      <c r="S216" s="129">
        <f t="shared" si="59"/>
        <v>0</v>
      </c>
      <c r="T216" s="150">
        <f t="shared" si="55"/>
        <v>0</v>
      </c>
      <c r="U216"/>
    </row>
    <row r="217" spans="1:21" ht="12.75">
      <c r="A217" s="49" t="s">
        <v>30</v>
      </c>
      <c r="B217" s="11"/>
      <c r="C217" s="12"/>
      <c r="D217" s="425"/>
      <c r="E217" s="16"/>
      <c r="F217" s="15"/>
      <c r="G217" s="427">
        <f t="shared" si="52"/>
        <v>0</v>
      </c>
      <c r="H217" s="345"/>
      <c r="I217" s="164">
        <f t="shared" si="53"/>
        <v>0</v>
      </c>
      <c r="J217" s="128">
        <f t="shared" si="56"/>
        <v>0</v>
      </c>
      <c r="K217" s="16"/>
      <c r="L217" s="17"/>
      <c r="M217" s="17"/>
      <c r="N217" s="297"/>
      <c r="O217" s="60">
        <f t="shared" si="57"/>
        <v>0</v>
      </c>
      <c r="P217" s="92"/>
      <c r="Q217" s="18"/>
      <c r="R217" s="60">
        <f t="shared" si="58"/>
        <v>0</v>
      </c>
      <c r="S217" s="129">
        <f t="shared" si="59"/>
        <v>0</v>
      </c>
      <c r="T217" s="150">
        <f t="shared" si="55"/>
        <v>0</v>
      </c>
      <c r="U217"/>
    </row>
    <row r="218" spans="1:21" ht="13.5" thickBot="1">
      <c r="A218" s="49" t="s">
        <v>31</v>
      </c>
      <c r="B218" s="11"/>
      <c r="C218" s="12"/>
      <c r="D218" s="425"/>
      <c r="E218" s="16"/>
      <c r="F218" s="15"/>
      <c r="G218" s="427">
        <f t="shared" si="52"/>
        <v>0</v>
      </c>
      <c r="H218" s="345"/>
      <c r="I218" s="164">
        <f t="shared" si="53"/>
        <v>0</v>
      </c>
      <c r="J218" s="128">
        <f t="shared" si="56"/>
        <v>0</v>
      </c>
      <c r="K218" s="16"/>
      <c r="L218" s="17"/>
      <c r="M218" s="17"/>
      <c r="N218" s="297"/>
      <c r="O218" s="60">
        <f t="shared" si="57"/>
        <v>0</v>
      </c>
      <c r="P218" s="92"/>
      <c r="Q218" s="18"/>
      <c r="R218" s="60">
        <f t="shared" si="58"/>
        <v>0</v>
      </c>
      <c r="S218" s="129">
        <f t="shared" si="59"/>
        <v>0</v>
      </c>
      <c r="T218" s="150">
        <f t="shared" si="55"/>
        <v>0</v>
      </c>
      <c r="U218"/>
    </row>
    <row r="219" spans="1:21" ht="12.75">
      <c r="A219" s="548" t="s">
        <v>67</v>
      </c>
      <c r="B219" s="22" t="s">
        <v>68</v>
      </c>
      <c r="C219" s="70">
        <f>SUM(C194:C218)</f>
        <v>0</v>
      </c>
      <c r="D219" s="94">
        <f>SUM(D194:D218)</f>
        <v>0</v>
      </c>
      <c r="E219" s="26"/>
      <c r="F219" s="24"/>
      <c r="G219" s="84">
        <f aca="true" t="shared" si="60" ref="G219:O219">SUM(G194:G218)</f>
        <v>0</v>
      </c>
      <c r="H219" s="75">
        <f t="shared" si="60"/>
        <v>0</v>
      </c>
      <c r="I219" s="104">
        <f t="shared" si="60"/>
        <v>0</v>
      </c>
      <c r="J219" s="62">
        <f t="shared" si="60"/>
        <v>0</v>
      </c>
      <c r="K219" s="75">
        <f t="shared" si="60"/>
        <v>0</v>
      </c>
      <c r="L219" s="77">
        <f t="shared" si="60"/>
        <v>0</v>
      </c>
      <c r="M219" s="77">
        <f t="shared" si="60"/>
        <v>0</v>
      </c>
      <c r="N219" s="76">
        <f t="shared" si="60"/>
        <v>0</v>
      </c>
      <c r="O219" s="59">
        <f t="shared" si="60"/>
        <v>0</v>
      </c>
      <c r="P219" s="139"/>
      <c r="Q219" s="75">
        <f>SUM(Q194:Q218)</f>
        <v>0</v>
      </c>
      <c r="R219" s="59">
        <f>SUM(R194:R218)</f>
        <v>0</v>
      </c>
      <c r="S219" s="84">
        <f>SUM(S194:S218)</f>
        <v>0</v>
      </c>
      <c r="T219" s="84">
        <f>SUM(T194:T218)</f>
        <v>0</v>
      </c>
      <c r="U219"/>
    </row>
    <row r="220" spans="1:21" ht="13.5" thickBot="1">
      <c r="A220" s="549"/>
      <c r="B220" s="27" t="s">
        <v>69</v>
      </c>
      <c r="C220" s="95">
        <f>IF(C194&gt;0,AVERAGE(C194:C218),0)</f>
        <v>0</v>
      </c>
      <c r="D220" s="96">
        <f>IF(D194&gt;0,AVERAGE(D194:D218),0)</f>
        <v>0</v>
      </c>
      <c r="E220" s="74">
        <f>IF(E194&gt;0,AVERAGE(E194:E218),0)</f>
        <v>0</v>
      </c>
      <c r="F220" s="391">
        <f>IF(F194&gt;0,AVERAGE(F194:F218),0)</f>
        <v>0</v>
      </c>
      <c r="G220" s="138">
        <f>IF(T219&gt;0,IF(G219/T219&gt;12,12,G219/T219),0)</f>
        <v>0</v>
      </c>
      <c r="H220" s="80">
        <f>IF(H219&gt;0,AVERAGE(H194:H218),0)</f>
        <v>0</v>
      </c>
      <c r="I220" s="88">
        <f>IF(S219=0,0,I219/S219)</f>
        <v>0</v>
      </c>
      <c r="J220" s="79">
        <f>IF(S219=0,0,J219/S219)</f>
        <v>0</v>
      </c>
      <c r="K220" s="80">
        <f>IF(K219&gt;0,AVERAGE(K194:K218),0)</f>
        <v>0</v>
      </c>
      <c r="L220" s="81">
        <f>IF(L219&gt;0,AVERAGE(L194:L218),0)</f>
        <v>0</v>
      </c>
      <c r="M220" s="81">
        <f>IF(M219&gt;0,AVERAGE(M194:M218),0)</f>
        <v>0</v>
      </c>
      <c r="N220" s="78">
        <f>IF(N219&gt;0,AVERAGE(N194:N218),0)</f>
        <v>0</v>
      </c>
      <c r="O220" s="61">
        <f>IF(S219=0,0,O219/S219)</f>
        <v>0</v>
      </c>
      <c r="P220" s="140"/>
      <c r="Q220" s="29"/>
      <c r="R220" s="29"/>
      <c r="S220" s="30"/>
      <c r="T220" s="30"/>
      <c r="U220"/>
    </row>
    <row r="221" spans="4:21" ht="12.75">
      <c r="D221" s="3"/>
      <c r="E221"/>
      <c r="N221" s="35"/>
      <c r="O221" s="34"/>
      <c r="P221" s="35"/>
      <c r="Q221" s="35" t="s">
        <v>71</v>
      </c>
      <c r="R221" s="36">
        <f>IF(S219=0,0,(R219-12*J219-Q219)/S219/12)</f>
        <v>0</v>
      </c>
      <c r="U221"/>
    </row>
    <row r="222" spans="4:21" ht="12.75">
      <c r="D222" s="3"/>
      <c r="E222"/>
      <c r="N222" s="35"/>
      <c r="O222" s="34"/>
      <c r="P222" s="35"/>
      <c r="Q222" s="35"/>
      <c r="R222" s="35"/>
      <c r="U222"/>
    </row>
    <row r="223" spans="2:21" ht="13.5" thickBot="1">
      <c r="B223" s="35" t="s">
        <v>72</v>
      </c>
      <c r="D223" s="3"/>
      <c r="E223"/>
      <c r="U223"/>
    </row>
    <row r="224" spans="2:21" ht="13.5" customHeight="1">
      <c r="B224" s="39" t="s">
        <v>73</v>
      </c>
      <c r="C224" s="551"/>
      <c r="D224" s="551"/>
      <c r="E224" s="551"/>
      <c r="F224" s="551"/>
      <c r="G224" s="551"/>
      <c r="H224" s="552"/>
      <c r="I224" s="493" t="s">
        <v>115</v>
      </c>
      <c r="J224" s="515" t="s">
        <v>165</v>
      </c>
      <c r="K224" s="495" t="s">
        <v>3</v>
      </c>
      <c r="L224" s="496"/>
      <c r="M224" s="496"/>
      <c r="N224" s="547"/>
      <c r="O224" s="493" t="s">
        <v>116</v>
      </c>
      <c r="P224" s="493"/>
      <c r="Q224" s="493" t="s">
        <v>104</v>
      </c>
      <c r="R224" s="493" t="s">
        <v>105</v>
      </c>
      <c r="S224" s="493" t="s">
        <v>117</v>
      </c>
      <c r="T224" s="493" t="s">
        <v>168</v>
      </c>
      <c r="U224"/>
    </row>
    <row r="225" spans="2:21" ht="21.75" customHeight="1" thickBot="1">
      <c r="B225" s="40" t="s">
        <v>74</v>
      </c>
      <c r="C225" s="553"/>
      <c r="D225" s="553"/>
      <c r="E225" s="553"/>
      <c r="F225" s="553"/>
      <c r="G225" s="553"/>
      <c r="H225" s="554"/>
      <c r="I225" s="494"/>
      <c r="J225" s="516"/>
      <c r="K225" s="64" t="s">
        <v>4</v>
      </c>
      <c r="L225" s="65" t="s">
        <v>5</v>
      </c>
      <c r="M225" s="126" t="s">
        <v>171</v>
      </c>
      <c r="N225" s="66" t="s">
        <v>113</v>
      </c>
      <c r="O225" s="500"/>
      <c r="P225" s="500"/>
      <c r="Q225" s="500"/>
      <c r="R225" s="500"/>
      <c r="S225" s="500"/>
      <c r="T225" s="494"/>
      <c r="U225"/>
    </row>
    <row r="226" spans="2:21" ht="12.75">
      <c r="B226" s="41" t="s">
        <v>75</v>
      </c>
      <c r="C226" s="555"/>
      <c r="D226" s="555"/>
      <c r="E226" s="555"/>
      <c r="F226" s="555"/>
      <c r="G226" s="555"/>
      <c r="H226" s="556"/>
      <c r="I226" s="115">
        <f aca="true" t="shared" si="61" ref="I226:O226">I77*12</f>
        <v>0</v>
      </c>
      <c r="J226" s="115">
        <f t="shared" si="61"/>
        <v>0</v>
      </c>
      <c r="K226" s="115">
        <f t="shared" si="61"/>
        <v>0</v>
      </c>
      <c r="L226" s="115">
        <f t="shared" si="61"/>
        <v>0</v>
      </c>
      <c r="M226" s="115">
        <f t="shared" si="61"/>
        <v>0</v>
      </c>
      <c r="N226" s="115">
        <f t="shared" si="61"/>
        <v>0</v>
      </c>
      <c r="O226" s="153">
        <f t="shared" si="61"/>
        <v>0</v>
      </c>
      <c r="P226" s="107"/>
      <c r="Q226" s="107">
        <f>Q77</f>
        <v>0</v>
      </c>
      <c r="R226" s="107">
        <f aca="true" t="shared" si="62" ref="R226:R231">O226+Q226</f>
        <v>0</v>
      </c>
      <c r="S226" s="108">
        <f>S77</f>
        <v>0</v>
      </c>
      <c r="T226" s="108">
        <f>T77</f>
        <v>0</v>
      </c>
      <c r="U226"/>
    </row>
    <row r="227" spans="2:21" ht="12.75">
      <c r="B227" s="383" t="s">
        <v>161</v>
      </c>
      <c r="C227" s="562"/>
      <c r="D227" s="563"/>
      <c r="E227" s="563"/>
      <c r="F227" s="563"/>
      <c r="G227" s="563"/>
      <c r="H227" s="564"/>
      <c r="I227" s="105">
        <f aca="true" t="shared" si="63" ref="I227:O227">I113*12</f>
        <v>0</v>
      </c>
      <c r="J227" s="105">
        <f t="shared" si="63"/>
        <v>0</v>
      </c>
      <c r="K227" s="105">
        <f t="shared" si="63"/>
        <v>0</v>
      </c>
      <c r="L227" s="105">
        <f t="shared" si="63"/>
        <v>0</v>
      </c>
      <c r="M227" s="105">
        <f t="shared" si="63"/>
        <v>0</v>
      </c>
      <c r="N227" s="105">
        <f t="shared" si="63"/>
        <v>0</v>
      </c>
      <c r="O227" s="116">
        <f t="shared" si="63"/>
        <v>0</v>
      </c>
      <c r="P227" s="109"/>
      <c r="Q227" s="109">
        <f>Q113</f>
        <v>0</v>
      </c>
      <c r="R227" s="109">
        <f t="shared" si="62"/>
        <v>0</v>
      </c>
      <c r="S227" s="110">
        <f>S113</f>
        <v>0</v>
      </c>
      <c r="T227" s="110">
        <f>T113</f>
        <v>0</v>
      </c>
      <c r="U227"/>
    </row>
    <row r="228" spans="2:21" ht="12.75">
      <c r="B228" s="42" t="s">
        <v>76</v>
      </c>
      <c r="C228" s="557"/>
      <c r="D228" s="557"/>
      <c r="E228" s="557"/>
      <c r="F228" s="557"/>
      <c r="G228" s="557"/>
      <c r="H228" s="558"/>
      <c r="I228" s="105">
        <f aca="true" t="shared" si="64" ref="I228:O228">I139*12</f>
        <v>0</v>
      </c>
      <c r="J228" s="105">
        <f t="shared" si="64"/>
        <v>0</v>
      </c>
      <c r="K228" s="105">
        <f t="shared" si="64"/>
        <v>0</v>
      </c>
      <c r="L228" s="105">
        <f t="shared" si="64"/>
        <v>0</v>
      </c>
      <c r="M228" s="105">
        <f t="shared" si="64"/>
        <v>0</v>
      </c>
      <c r="N228" s="105">
        <f t="shared" si="64"/>
        <v>0</v>
      </c>
      <c r="O228" s="116">
        <f t="shared" si="64"/>
        <v>0</v>
      </c>
      <c r="P228" s="109"/>
      <c r="Q228" s="109">
        <f>Q139</f>
        <v>0</v>
      </c>
      <c r="R228" s="109">
        <f t="shared" si="62"/>
        <v>0</v>
      </c>
      <c r="S228" s="110">
        <f>S139</f>
        <v>0</v>
      </c>
      <c r="T228" s="110">
        <f>T139</f>
        <v>0</v>
      </c>
      <c r="U228"/>
    </row>
    <row r="229" spans="2:21" ht="12.75">
      <c r="B229" s="42" t="s">
        <v>120</v>
      </c>
      <c r="C229" s="562"/>
      <c r="D229" s="563"/>
      <c r="E229" s="563"/>
      <c r="F229" s="563"/>
      <c r="G229" s="563"/>
      <c r="H229" s="564"/>
      <c r="I229" s="105">
        <f aca="true" t="shared" si="65" ref="I229:O229">I167*12</f>
        <v>0</v>
      </c>
      <c r="J229" s="105">
        <f t="shared" si="65"/>
        <v>0</v>
      </c>
      <c r="K229" s="105">
        <f t="shared" si="65"/>
        <v>0</v>
      </c>
      <c r="L229" s="105">
        <f t="shared" si="65"/>
        <v>0</v>
      </c>
      <c r="M229" s="105">
        <f t="shared" si="65"/>
        <v>0</v>
      </c>
      <c r="N229" s="105">
        <f t="shared" si="65"/>
        <v>0</v>
      </c>
      <c r="O229" s="116">
        <f t="shared" si="65"/>
        <v>0</v>
      </c>
      <c r="P229" s="109"/>
      <c r="Q229" s="109">
        <f>Q167</f>
        <v>0</v>
      </c>
      <c r="R229" s="109">
        <f t="shared" si="62"/>
        <v>0</v>
      </c>
      <c r="S229" s="110">
        <f>S167</f>
        <v>0</v>
      </c>
      <c r="T229" s="110">
        <f>T167</f>
        <v>0</v>
      </c>
      <c r="U229"/>
    </row>
    <row r="230" spans="2:21" ht="12.75">
      <c r="B230" s="42" t="s">
        <v>91</v>
      </c>
      <c r="C230" s="557"/>
      <c r="D230" s="557"/>
      <c r="E230" s="557"/>
      <c r="F230" s="557"/>
      <c r="G230" s="557"/>
      <c r="H230" s="558"/>
      <c r="I230" s="105">
        <f aca="true" t="shared" si="66" ref="I230:O230">I188*12</f>
        <v>0</v>
      </c>
      <c r="J230" s="105">
        <f t="shared" si="66"/>
        <v>0</v>
      </c>
      <c r="K230" s="105">
        <f t="shared" si="66"/>
        <v>0</v>
      </c>
      <c r="L230" s="105">
        <f t="shared" si="66"/>
        <v>0</v>
      </c>
      <c r="M230" s="105">
        <f t="shared" si="66"/>
        <v>0</v>
      </c>
      <c r="N230" s="105">
        <f t="shared" si="66"/>
        <v>0</v>
      </c>
      <c r="O230" s="116">
        <f t="shared" si="66"/>
        <v>0</v>
      </c>
      <c r="P230" s="109"/>
      <c r="Q230" s="109">
        <f>Q188</f>
        <v>0</v>
      </c>
      <c r="R230" s="109">
        <f t="shared" si="62"/>
        <v>0</v>
      </c>
      <c r="S230" s="110">
        <f>S188</f>
        <v>0</v>
      </c>
      <c r="T230" s="110">
        <f>T188</f>
        <v>0</v>
      </c>
      <c r="U230"/>
    </row>
    <row r="231" spans="2:21" ht="13.5" thickBot="1">
      <c r="B231" s="43" t="s">
        <v>77</v>
      </c>
      <c r="C231" s="568"/>
      <c r="D231" s="568"/>
      <c r="E231" s="568"/>
      <c r="F231" s="568"/>
      <c r="G231" s="568"/>
      <c r="H231" s="569"/>
      <c r="I231" s="106">
        <f aca="true" t="shared" si="67" ref="I231:O231">I219*12</f>
        <v>0</v>
      </c>
      <c r="J231" s="106">
        <f t="shared" si="67"/>
        <v>0</v>
      </c>
      <c r="K231" s="106">
        <f t="shared" si="67"/>
        <v>0</v>
      </c>
      <c r="L231" s="106">
        <f t="shared" si="67"/>
        <v>0</v>
      </c>
      <c r="M231" s="106">
        <f t="shared" si="67"/>
        <v>0</v>
      </c>
      <c r="N231" s="106">
        <f t="shared" si="67"/>
        <v>0</v>
      </c>
      <c r="O231" s="117">
        <f t="shared" si="67"/>
        <v>0</v>
      </c>
      <c r="P231" s="111"/>
      <c r="Q231" s="111">
        <f>Q219</f>
        <v>0</v>
      </c>
      <c r="R231" s="111">
        <f t="shared" si="62"/>
        <v>0</v>
      </c>
      <c r="S231" s="112">
        <f>S219</f>
        <v>0</v>
      </c>
      <c r="T231" s="112">
        <f>T219</f>
        <v>0</v>
      </c>
      <c r="U231"/>
    </row>
    <row r="232" spans="2:21" ht="13.5" thickBot="1">
      <c r="B232" s="44" t="s">
        <v>78</v>
      </c>
      <c r="C232" s="559"/>
      <c r="D232" s="560"/>
      <c r="E232" s="560"/>
      <c r="F232" s="560"/>
      <c r="G232" s="560"/>
      <c r="H232" s="561"/>
      <c r="I232" s="113">
        <f>SUM(I226:I231)</f>
        <v>0</v>
      </c>
      <c r="J232" s="113">
        <f aca="true" t="shared" si="68" ref="J232:T232">SUM(J226:J231)</f>
        <v>0</v>
      </c>
      <c r="K232" s="113">
        <f t="shared" si="68"/>
        <v>0</v>
      </c>
      <c r="L232" s="113">
        <f t="shared" si="68"/>
        <v>0</v>
      </c>
      <c r="M232" s="113">
        <f t="shared" si="68"/>
        <v>0</v>
      </c>
      <c r="N232" s="113">
        <f t="shared" si="68"/>
        <v>0</v>
      </c>
      <c r="O232" s="114">
        <f t="shared" si="68"/>
        <v>0</v>
      </c>
      <c r="P232" s="114"/>
      <c r="Q232" s="114">
        <f t="shared" si="68"/>
        <v>0</v>
      </c>
      <c r="R232" s="114">
        <f t="shared" si="68"/>
        <v>0</v>
      </c>
      <c r="S232" s="154">
        <f t="shared" si="68"/>
        <v>0</v>
      </c>
      <c r="T232" s="154">
        <f t="shared" si="68"/>
        <v>0</v>
      </c>
      <c r="U232"/>
    </row>
    <row r="233" spans="2:21" ht="12.75">
      <c r="B233" s="45"/>
      <c r="C233" s="45"/>
      <c r="D233" s="45"/>
      <c r="E233" s="45"/>
      <c r="F233" s="45"/>
      <c r="G233" s="170"/>
      <c r="H233" s="38"/>
      <c r="I233" s="38"/>
      <c r="J233" s="38"/>
      <c r="K233" s="38"/>
      <c r="L233" s="38"/>
      <c r="M233" s="38"/>
      <c r="N233" s="38"/>
      <c r="O233" s="46"/>
      <c r="P233" s="46"/>
      <c r="Q233" s="47"/>
      <c r="U233"/>
    </row>
    <row r="234" spans="2:21" ht="13.5" thickBot="1">
      <c r="B234" s="45"/>
      <c r="C234" s="45"/>
      <c r="D234" s="45"/>
      <c r="E234" s="45"/>
      <c r="F234" s="45"/>
      <c r="G234" s="170"/>
      <c r="H234" s="38"/>
      <c r="I234" s="38"/>
      <c r="J234" s="38"/>
      <c r="K234" s="38"/>
      <c r="L234" s="38"/>
      <c r="M234" s="38"/>
      <c r="N234" s="38"/>
      <c r="O234" s="46"/>
      <c r="P234" s="46"/>
      <c r="Q234" s="47"/>
      <c r="U234"/>
    </row>
    <row r="235" spans="2:19" s="31" customFormat="1" ht="13.5" thickBot="1">
      <c r="B235" s="528" t="s">
        <v>122</v>
      </c>
      <c r="C235" s="529"/>
      <c r="D235" s="529"/>
      <c r="E235" s="529"/>
      <c r="F235" s="530"/>
      <c r="G235" s="438"/>
      <c r="H235" s="439"/>
      <c r="I235" s="439"/>
      <c r="J235" s="439"/>
      <c r="K235" s="439"/>
      <c r="L235" s="439"/>
      <c r="M235" s="439"/>
      <c r="N235" s="439"/>
      <c r="O235" s="439"/>
      <c r="P235" s="440"/>
      <c r="Q235" s="440"/>
      <c r="R235" s="440"/>
      <c r="S235" s="32"/>
    </row>
    <row r="236" spans="2:19" s="31" customFormat="1" ht="12.75">
      <c r="B236" s="518" t="s">
        <v>174</v>
      </c>
      <c r="C236" s="519"/>
      <c r="D236" s="520"/>
      <c r="E236" s="521"/>
      <c r="F236" s="522"/>
      <c r="G236" s="441"/>
      <c r="H236" s="442"/>
      <c r="I236" s="443"/>
      <c r="J236" s="444"/>
      <c r="K236" s="445"/>
      <c r="L236" s="445"/>
      <c r="M236" s="445"/>
      <c r="N236" s="445"/>
      <c r="O236" s="445"/>
      <c r="P236" s="440"/>
      <c r="Q236" s="440"/>
      <c r="R236" s="440"/>
      <c r="S236" s="32"/>
    </row>
    <row r="237" spans="2:19" s="31" customFormat="1" ht="13.5" thickBot="1">
      <c r="B237" s="523" t="s">
        <v>175</v>
      </c>
      <c r="C237" s="524"/>
      <c r="D237" s="525"/>
      <c r="E237" s="526"/>
      <c r="F237" s="527"/>
      <c r="G237" s="441"/>
      <c r="H237" s="443"/>
      <c r="I237" s="443"/>
      <c r="J237" s="445"/>
      <c r="K237" s="445"/>
      <c r="L237" s="445"/>
      <c r="M237" s="445"/>
      <c r="N237" s="445"/>
      <c r="O237" s="441"/>
      <c r="P237" s="440"/>
      <c r="Q237" s="440"/>
      <c r="R237" s="440"/>
      <c r="S237" s="32"/>
    </row>
    <row r="238" spans="2:19" s="31" customFormat="1" ht="12.75">
      <c r="B238" s="118"/>
      <c r="C238" s="446"/>
      <c r="D238" s="446"/>
      <c r="E238" s="118"/>
      <c r="F238" s="118"/>
      <c r="G238" s="447"/>
      <c r="H238" s="155"/>
      <c r="I238" s="155"/>
      <c r="J238" s="445"/>
      <c r="K238" s="445"/>
      <c r="L238" s="445"/>
      <c r="M238" s="445"/>
      <c r="N238" s="445"/>
      <c r="O238" s="441"/>
      <c r="P238" s="440"/>
      <c r="Q238" s="440"/>
      <c r="R238" s="440"/>
      <c r="S238" s="32"/>
    </row>
    <row r="239" spans="3:19" s="31" customFormat="1" ht="12.75">
      <c r="C239" s="32"/>
      <c r="D239" s="32"/>
      <c r="G239" s="32"/>
      <c r="P239" s="440"/>
      <c r="Q239" s="440"/>
      <c r="R239" s="440"/>
      <c r="S239" s="32"/>
    </row>
    <row r="240" spans="1:20" s="439" customFormat="1" ht="12.75">
      <c r="A240" s="448"/>
      <c r="B240" s="474" t="s">
        <v>79</v>
      </c>
      <c r="C240" s="475"/>
      <c r="D240" s="476"/>
      <c r="E240" s="475"/>
      <c r="F240" s="48"/>
      <c r="G240" s="475"/>
      <c r="H240" s="48"/>
      <c r="I240" s="48"/>
      <c r="J240" s="48" t="s">
        <v>176</v>
      </c>
      <c r="K240" s="48"/>
      <c r="L240" s="48"/>
      <c r="M240" s="48"/>
      <c r="N240" s="48"/>
      <c r="O240" s="452"/>
      <c r="P240" s="452"/>
      <c r="Q240" s="452"/>
      <c r="R240" s="452"/>
      <c r="S240" s="450"/>
      <c r="T240" s="452"/>
    </row>
    <row r="241" spans="1:20" s="439" customFormat="1" ht="12.75">
      <c r="A241" s="448"/>
      <c r="B241" s="477" t="s">
        <v>80</v>
      </c>
      <c r="C241" s="475"/>
      <c r="D241" s="476"/>
      <c r="E241" s="475"/>
      <c r="F241" s="48"/>
      <c r="G241" s="475"/>
      <c r="H241" s="48"/>
      <c r="I241" s="48"/>
      <c r="J241" s="48"/>
      <c r="K241" s="48"/>
      <c r="L241" s="48"/>
      <c r="M241" s="48"/>
      <c r="N241" s="48"/>
      <c r="O241" s="452"/>
      <c r="P241" s="452"/>
      <c r="Q241" s="452"/>
      <c r="R241" s="452"/>
      <c r="S241" s="450"/>
      <c r="T241" s="452"/>
    </row>
    <row r="242" spans="1:20" s="439" customFormat="1" ht="12.75">
      <c r="A242" s="448"/>
      <c r="B242" s="477"/>
      <c r="C242" s="475"/>
      <c r="D242" s="476"/>
      <c r="E242" s="475"/>
      <c r="F242" s="48"/>
      <c r="G242" s="475"/>
      <c r="H242" s="48"/>
      <c r="I242" s="48"/>
      <c r="J242" s="48"/>
      <c r="K242" s="48"/>
      <c r="L242" s="48"/>
      <c r="M242" s="48"/>
      <c r="N242" s="48"/>
      <c r="O242" s="452"/>
      <c r="P242" s="452"/>
      <c r="Q242" s="452"/>
      <c r="R242" s="452"/>
      <c r="S242" s="450"/>
      <c r="T242" s="452"/>
    </row>
    <row r="243" spans="1:20" s="439" customFormat="1" ht="12.75">
      <c r="A243" s="448"/>
      <c r="B243" s="453"/>
      <c r="C243" s="450"/>
      <c r="D243" s="451"/>
      <c r="E243" s="450"/>
      <c r="F243" s="452"/>
      <c r="G243" s="450"/>
      <c r="H243" s="452"/>
      <c r="I243" s="452"/>
      <c r="J243" s="452"/>
      <c r="K243" s="452"/>
      <c r="L243" s="452"/>
      <c r="M243" s="452"/>
      <c r="N243" s="452"/>
      <c r="O243" s="452"/>
      <c r="P243" s="452"/>
      <c r="Q243" s="452"/>
      <c r="R243" s="452"/>
      <c r="S243" s="450"/>
      <c r="T243" s="452"/>
    </row>
    <row r="244" spans="1:20" s="439" customFormat="1" ht="12.75">
      <c r="A244" s="448"/>
      <c r="B244" s="453"/>
      <c r="C244" s="450"/>
      <c r="D244" s="451"/>
      <c r="E244" s="450"/>
      <c r="F244" s="452"/>
      <c r="G244" s="450"/>
      <c r="H244" s="452"/>
      <c r="I244" s="452"/>
      <c r="J244" s="452"/>
      <c r="K244" s="452"/>
      <c r="L244" s="452"/>
      <c r="M244" s="452"/>
      <c r="N244" s="452"/>
      <c r="O244" s="452"/>
      <c r="P244" s="452"/>
      <c r="Q244" s="452"/>
      <c r="R244" s="452"/>
      <c r="S244" s="450"/>
      <c r="T244" s="452"/>
    </row>
    <row r="245" spans="1:20" s="439" customFormat="1" ht="12.75">
      <c r="A245" s="448"/>
      <c r="B245" s="453"/>
      <c r="C245" s="450"/>
      <c r="D245" s="451"/>
      <c r="E245" s="450"/>
      <c r="F245" s="452"/>
      <c r="G245" s="450"/>
      <c r="H245" s="452"/>
      <c r="I245" s="452"/>
      <c r="J245" s="452"/>
      <c r="K245" s="452"/>
      <c r="L245" s="452"/>
      <c r="M245" s="452"/>
      <c r="N245" s="452"/>
      <c r="O245" s="452"/>
      <c r="P245" s="452"/>
      <c r="Q245" s="452"/>
      <c r="R245" s="452"/>
      <c r="S245" s="450"/>
      <c r="T245" s="452"/>
    </row>
  </sheetData>
  <sheetProtection password="EF0A" sheet="1"/>
  <mergeCells count="108">
    <mergeCell ref="C231:H231"/>
    <mergeCell ref="B236:D236"/>
    <mergeCell ref="E236:F236"/>
    <mergeCell ref="B237:D237"/>
    <mergeCell ref="E237:F237"/>
    <mergeCell ref="T81:T82"/>
    <mergeCell ref="H117:I117"/>
    <mergeCell ref="T117:T118"/>
    <mergeCell ref="O117:O118"/>
    <mergeCell ref="P117:P118"/>
    <mergeCell ref="C227:H227"/>
    <mergeCell ref="H1:N1"/>
    <mergeCell ref="H4:I4"/>
    <mergeCell ref="H2:T2"/>
    <mergeCell ref="S4:S5"/>
    <mergeCell ref="Q4:Q5"/>
    <mergeCell ref="T4:T5"/>
    <mergeCell ref="J171:J172"/>
    <mergeCell ref="H192:I192"/>
    <mergeCell ref="P171:P172"/>
    <mergeCell ref="B235:F235"/>
    <mergeCell ref="C228:H228"/>
    <mergeCell ref="C232:H232"/>
    <mergeCell ref="C229:H229"/>
    <mergeCell ref="C230:H230"/>
    <mergeCell ref="R4:R5"/>
    <mergeCell ref="K4:N4"/>
    <mergeCell ref="Q192:Q193"/>
    <mergeCell ref="K192:N192"/>
    <mergeCell ref="E171:F171"/>
    <mergeCell ref="A4:A5"/>
    <mergeCell ref="B4:B5"/>
    <mergeCell ref="O4:O5"/>
    <mergeCell ref="P4:P5"/>
    <mergeCell ref="C4:D4"/>
    <mergeCell ref="E4:F4"/>
    <mergeCell ref="J4:J5"/>
    <mergeCell ref="A77:A78"/>
    <mergeCell ref="A117:A118"/>
    <mergeCell ref="B117:B118"/>
    <mergeCell ref="C117:D117"/>
    <mergeCell ref="A81:A82"/>
    <mergeCell ref="B81:B82"/>
    <mergeCell ref="C81:D81"/>
    <mergeCell ref="A113:A114"/>
    <mergeCell ref="A139:A140"/>
    <mergeCell ref="A171:A172"/>
    <mergeCell ref="B171:B172"/>
    <mergeCell ref="C171:D171"/>
    <mergeCell ref="A167:A168"/>
    <mergeCell ref="C143:D143"/>
    <mergeCell ref="S192:S193"/>
    <mergeCell ref="O192:O193"/>
    <mergeCell ref="P192:P193"/>
    <mergeCell ref="R192:R193"/>
    <mergeCell ref="A219:A220"/>
    <mergeCell ref="C192:D192"/>
    <mergeCell ref="Q224:Q225"/>
    <mergeCell ref="O224:O225"/>
    <mergeCell ref="P224:P225"/>
    <mergeCell ref="C224:H225"/>
    <mergeCell ref="I224:I225"/>
    <mergeCell ref="C226:H226"/>
    <mergeCell ref="K117:N117"/>
    <mergeCell ref="H143:I143"/>
    <mergeCell ref="J143:J144"/>
    <mergeCell ref="K224:N224"/>
    <mergeCell ref="J224:J225"/>
    <mergeCell ref="K171:N171"/>
    <mergeCell ref="H171:I171"/>
    <mergeCell ref="J192:J193"/>
    <mergeCell ref="A188:A189"/>
    <mergeCell ref="A192:A193"/>
    <mergeCell ref="B192:B193"/>
    <mergeCell ref="A143:A144"/>
    <mergeCell ref="B143:B144"/>
    <mergeCell ref="E143:F143"/>
    <mergeCell ref="E192:F192"/>
    <mergeCell ref="O171:O172"/>
    <mergeCell ref="K143:N143"/>
    <mergeCell ref="O81:O82"/>
    <mergeCell ref="P81:P82"/>
    <mergeCell ref="Q81:Q82"/>
    <mergeCell ref="R81:R82"/>
    <mergeCell ref="Q171:Q172"/>
    <mergeCell ref="Q117:Q118"/>
    <mergeCell ref="R117:R118"/>
    <mergeCell ref="K81:N81"/>
    <mergeCell ref="J81:J82"/>
    <mergeCell ref="E81:F81"/>
    <mergeCell ref="H81:I81"/>
    <mergeCell ref="S81:S82"/>
    <mergeCell ref="Q143:Q144"/>
    <mergeCell ref="O143:O144"/>
    <mergeCell ref="P143:P144"/>
    <mergeCell ref="S117:S118"/>
    <mergeCell ref="J117:J118"/>
    <mergeCell ref="E117:F117"/>
    <mergeCell ref="T192:T193"/>
    <mergeCell ref="R224:R225"/>
    <mergeCell ref="T224:T225"/>
    <mergeCell ref="R143:R144"/>
    <mergeCell ref="S143:S144"/>
    <mergeCell ref="T143:T144"/>
    <mergeCell ref="R171:R172"/>
    <mergeCell ref="S171:S172"/>
    <mergeCell ref="S224:S225"/>
    <mergeCell ref="T171:T172"/>
  </mergeCells>
  <conditionalFormatting sqref="P173:P187 P194:P218 P145:P166 P119:P138 P83:P112 P6:P76">
    <cfRule type="cellIs" priority="1" dxfId="0" operator="greaterThan" stopIfTrue="1">
      <formula>12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horizontalDpi="360" verticalDpi="360" orientation="landscape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7"/>
  <sheetViews>
    <sheetView showGridLines="0" zoomScalePageLayoutView="0" workbookViewId="0" topLeftCell="A1">
      <selection activeCell="H2" sqref="H2:T2"/>
    </sheetView>
  </sheetViews>
  <sheetFormatPr defaultColWidth="7.875" defaultRowHeight="12.75"/>
  <cols>
    <col min="1" max="1" width="4.875" style="0" customWidth="1"/>
    <col min="2" max="2" width="20.75390625" style="0" customWidth="1"/>
    <col min="3" max="3" width="9.625" style="0" customWidth="1"/>
    <col min="4" max="4" width="7.875" style="0" customWidth="1"/>
    <col min="5" max="5" width="6.125" style="3" customWidth="1"/>
    <col min="6" max="6" width="6.00390625" style="0" customWidth="1"/>
    <col min="7" max="7" width="7.875" style="3" customWidth="1"/>
    <col min="8" max="8" width="7.875" style="0" customWidth="1"/>
    <col min="9" max="9" width="13.625" style="0" customWidth="1"/>
    <col min="10" max="10" width="10.00390625" style="0" customWidth="1"/>
    <col min="11" max="11" width="13.625" style="0" customWidth="1"/>
    <col min="12" max="12" width="13.125" style="0" customWidth="1"/>
    <col min="13" max="13" width="7.875" style="0" customWidth="1"/>
    <col min="14" max="14" width="9.375" style="0" customWidth="1"/>
    <col min="15" max="15" width="15.875" style="0" customWidth="1"/>
    <col min="16" max="16" width="7.375" style="0" customWidth="1"/>
    <col min="17" max="17" width="8.875" style="0" customWidth="1"/>
    <col min="18" max="18" width="17.00390625" style="0" customWidth="1"/>
    <col min="19" max="19" width="8.875" style="0" customWidth="1"/>
    <col min="20" max="20" width="7.875" style="0" customWidth="1"/>
    <col min="21" max="21" width="7.875" style="3" customWidth="1"/>
  </cols>
  <sheetData>
    <row r="1" spans="1:19" ht="18">
      <c r="A1" s="1"/>
      <c r="B1" s="1"/>
      <c r="C1" s="1"/>
      <c r="D1" s="1"/>
      <c r="E1" s="2"/>
      <c r="F1" s="1"/>
      <c r="G1" s="2"/>
      <c r="H1" s="503" t="s">
        <v>202</v>
      </c>
      <c r="I1" s="503"/>
      <c r="J1" s="503"/>
      <c r="K1" s="503"/>
      <c r="L1" s="503"/>
      <c r="M1" s="503"/>
      <c r="N1" s="503"/>
      <c r="O1" s="1"/>
      <c r="P1" s="1"/>
      <c r="Q1" s="1"/>
      <c r="R1" s="1"/>
      <c r="S1" s="1"/>
    </row>
    <row r="2" spans="1:20" ht="12.75">
      <c r="A2" s="1"/>
      <c r="B2" s="1"/>
      <c r="C2" s="1"/>
      <c r="D2" s="1"/>
      <c r="E2" s="2"/>
      <c r="F2" s="1"/>
      <c r="G2" s="2"/>
      <c r="H2" s="565" t="s">
        <v>81</v>
      </c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</row>
    <row r="3" spans="2:7" s="1" customFormat="1" ht="12.75" customHeight="1" thickBot="1">
      <c r="B3" s="4" t="s">
        <v>82</v>
      </c>
      <c r="D3" s="2"/>
      <c r="G3" s="2"/>
    </row>
    <row r="4" spans="1:21" ht="12" customHeight="1">
      <c r="A4" s="548"/>
      <c r="B4" s="507" t="s">
        <v>177</v>
      </c>
      <c r="C4" s="513" t="s">
        <v>1</v>
      </c>
      <c r="D4" s="514"/>
      <c r="E4" s="511" t="s">
        <v>2</v>
      </c>
      <c r="F4" s="512"/>
      <c r="G4" s="167"/>
      <c r="H4" s="512" t="s">
        <v>102</v>
      </c>
      <c r="I4" s="517"/>
      <c r="J4" s="493" t="s">
        <v>164</v>
      </c>
      <c r="K4" s="495" t="s">
        <v>3</v>
      </c>
      <c r="L4" s="496"/>
      <c r="M4" s="496"/>
      <c r="N4" s="547"/>
      <c r="O4" s="493" t="s">
        <v>103</v>
      </c>
      <c r="P4" s="493" t="s">
        <v>119</v>
      </c>
      <c r="Q4" s="501" t="s">
        <v>104</v>
      </c>
      <c r="R4" s="493" t="s">
        <v>105</v>
      </c>
      <c r="S4" s="498" t="s">
        <v>106</v>
      </c>
      <c r="T4" s="493" t="s">
        <v>163</v>
      </c>
      <c r="U4"/>
    </row>
    <row r="5" spans="1:21" ht="23.25" customHeight="1" thickBot="1">
      <c r="A5" s="549"/>
      <c r="B5" s="508"/>
      <c r="C5" s="5" t="s">
        <v>107</v>
      </c>
      <c r="D5" s="125" t="s">
        <v>108</v>
      </c>
      <c r="E5" s="5" t="s">
        <v>109</v>
      </c>
      <c r="F5" s="126" t="s">
        <v>110</v>
      </c>
      <c r="G5" s="168" t="s">
        <v>118</v>
      </c>
      <c r="H5" s="6" t="s">
        <v>111</v>
      </c>
      <c r="I5" s="7" t="s">
        <v>108</v>
      </c>
      <c r="J5" s="494"/>
      <c r="K5" s="5" t="s">
        <v>4</v>
      </c>
      <c r="L5" s="126" t="s">
        <v>5</v>
      </c>
      <c r="M5" s="126" t="s">
        <v>171</v>
      </c>
      <c r="N5" s="7" t="s">
        <v>113</v>
      </c>
      <c r="O5" s="494"/>
      <c r="P5" s="494"/>
      <c r="Q5" s="502"/>
      <c r="R5" s="500"/>
      <c r="S5" s="499"/>
      <c r="T5" s="494"/>
      <c r="U5"/>
    </row>
    <row r="6" spans="1:21" ht="12.75">
      <c r="A6" s="149" t="s">
        <v>7</v>
      </c>
      <c r="B6" s="323"/>
      <c r="C6" s="324"/>
      <c r="D6" s="325"/>
      <c r="E6" s="326"/>
      <c r="F6" s="327"/>
      <c r="G6" s="84">
        <f>IF(F6&gt;0,D6/C6*(F6+P6/12),0)</f>
        <v>0</v>
      </c>
      <c r="H6" s="328"/>
      <c r="I6" s="141">
        <f aca="true" t="shared" si="0" ref="I6:I99">ROUND(IF(E6=0,,H6*S6),0)</f>
        <v>0</v>
      </c>
      <c r="J6" s="60">
        <f>ROUND(IF((D6-C6)&lt;0,,(I6+K6+L6+M6+N6)/40*(D6-C6)*2),0)</f>
        <v>0</v>
      </c>
      <c r="K6" s="326"/>
      <c r="L6" s="331"/>
      <c r="M6" s="331"/>
      <c r="N6" s="296"/>
      <c r="O6" s="59">
        <f>SUM(I6:N6)</f>
        <v>0</v>
      </c>
      <c r="P6" s="333"/>
      <c r="Q6" s="334"/>
      <c r="R6" s="59">
        <f>SUM(O6*12+Q6)</f>
        <v>0</v>
      </c>
      <c r="S6" s="120">
        <f aca="true" t="shared" si="1" ref="S6:S99">ROUND(IF(C6=0,0,IF((D6/C6)&gt;1,1,D6/C6)),2)</f>
        <v>0</v>
      </c>
      <c r="T6" s="150">
        <f aca="true" t="shared" si="2" ref="T6:T99">IF(C6=0,0,D6/C6)</f>
        <v>0</v>
      </c>
      <c r="U6"/>
    </row>
    <row r="7" spans="1:21" ht="12.75">
      <c r="A7" s="10" t="s">
        <v>8</v>
      </c>
      <c r="B7" s="336"/>
      <c r="C7" s="324"/>
      <c r="D7" s="325"/>
      <c r="E7" s="328"/>
      <c r="F7" s="337"/>
      <c r="G7" s="402">
        <f aca="true" t="shared" si="3" ref="G7:G100">IF(F7&gt;0,D7/C7*(F7+P7/12),0)</f>
        <v>0</v>
      </c>
      <c r="H7" s="338"/>
      <c r="I7" s="141">
        <f t="shared" si="0"/>
        <v>0</v>
      </c>
      <c r="J7" s="60">
        <f aca="true" t="shared" si="4" ref="J7:J70">ROUND(IF((D7-C7)&lt;0,,(I7+K7+L7+M7+N7)/40*(D7-C7)*2),0)</f>
        <v>0</v>
      </c>
      <c r="K7" s="338"/>
      <c r="L7" s="339"/>
      <c r="M7" s="339"/>
      <c r="N7" s="297"/>
      <c r="O7" s="69">
        <f aca="true" t="shared" si="5" ref="O7:O100">SUM(I7:N7)</f>
        <v>0</v>
      </c>
      <c r="P7" s="340"/>
      <c r="Q7" s="341"/>
      <c r="R7" s="60">
        <f aca="true" t="shared" si="6" ref="R7:R100">SUM(O7*12+Q7)</f>
        <v>0</v>
      </c>
      <c r="S7" s="120">
        <f t="shared" si="1"/>
        <v>0</v>
      </c>
      <c r="T7" s="150">
        <f t="shared" si="2"/>
        <v>0</v>
      </c>
      <c r="U7"/>
    </row>
    <row r="8" spans="1:21" ht="12.75">
      <c r="A8" s="10" t="s">
        <v>9</v>
      </c>
      <c r="B8" s="336"/>
      <c r="C8" s="324"/>
      <c r="D8" s="325"/>
      <c r="E8" s="328"/>
      <c r="F8" s="337"/>
      <c r="G8" s="402">
        <f t="shared" si="3"/>
        <v>0</v>
      </c>
      <c r="H8" s="338"/>
      <c r="I8" s="141">
        <f t="shared" si="0"/>
        <v>0</v>
      </c>
      <c r="J8" s="60">
        <f t="shared" si="4"/>
        <v>0</v>
      </c>
      <c r="K8" s="338"/>
      <c r="L8" s="339"/>
      <c r="M8" s="339"/>
      <c r="N8" s="297"/>
      <c r="O8" s="69">
        <f t="shared" si="5"/>
        <v>0</v>
      </c>
      <c r="P8" s="340"/>
      <c r="Q8" s="341"/>
      <c r="R8" s="60">
        <f t="shared" si="6"/>
        <v>0</v>
      </c>
      <c r="S8" s="120">
        <f t="shared" si="1"/>
        <v>0</v>
      </c>
      <c r="T8" s="150">
        <f t="shared" si="2"/>
        <v>0</v>
      </c>
      <c r="U8"/>
    </row>
    <row r="9" spans="1:21" ht="12.75">
      <c r="A9" s="10" t="s">
        <v>10</v>
      </c>
      <c r="B9" s="336"/>
      <c r="C9" s="324"/>
      <c r="D9" s="325"/>
      <c r="E9" s="328"/>
      <c r="F9" s="337"/>
      <c r="G9" s="402">
        <f t="shared" si="3"/>
        <v>0</v>
      </c>
      <c r="H9" s="338"/>
      <c r="I9" s="141">
        <f t="shared" si="0"/>
        <v>0</v>
      </c>
      <c r="J9" s="60">
        <f t="shared" si="4"/>
        <v>0</v>
      </c>
      <c r="K9" s="338"/>
      <c r="L9" s="339"/>
      <c r="M9" s="339"/>
      <c r="N9" s="297"/>
      <c r="O9" s="69">
        <f t="shared" si="5"/>
        <v>0</v>
      </c>
      <c r="P9" s="340"/>
      <c r="Q9" s="341"/>
      <c r="R9" s="60">
        <f t="shared" si="6"/>
        <v>0</v>
      </c>
      <c r="S9" s="120">
        <f t="shared" si="1"/>
        <v>0</v>
      </c>
      <c r="T9" s="150">
        <f t="shared" si="2"/>
        <v>0</v>
      </c>
      <c r="U9"/>
    </row>
    <row r="10" spans="1:21" ht="12.75">
      <c r="A10" s="10" t="s">
        <v>11</v>
      </c>
      <c r="B10" s="336"/>
      <c r="C10" s="324"/>
      <c r="D10" s="325"/>
      <c r="E10" s="328"/>
      <c r="F10" s="337"/>
      <c r="G10" s="402">
        <f t="shared" si="3"/>
        <v>0</v>
      </c>
      <c r="H10" s="338"/>
      <c r="I10" s="141">
        <f t="shared" si="0"/>
        <v>0</v>
      </c>
      <c r="J10" s="60">
        <f t="shared" si="4"/>
        <v>0</v>
      </c>
      <c r="K10" s="338"/>
      <c r="L10" s="339"/>
      <c r="M10" s="339"/>
      <c r="N10" s="297"/>
      <c r="O10" s="69">
        <f t="shared" si="5"/>
        <v>0</v>
      </c>
      <c r="P10" s="340"/>
      <c r="Q10" s="341"/>
      <c r="R10" s="60">
        <f t="shared" si="6"/>
        <v>0</v>
      </c>
      <c r="S10" s="120">
        <f t="shared" si="1"/>
        <v>0</v>
      </c>
      <c r="T10" s="150">
        <f t="shared" si="2"/>
        <v>0</v>
      </c>
      <c r="U10"/>
    </row>
    <row r="11" spans="1:21" ht="12.75">
      <c r="A11" s="10" t="s">
        <v>12</v>
      </c>
      <c r="B11" s="336"/>
      <c r="C11" s="324"/>
      <c r="D11" s="325"/>
      <c r="E11" s="328"/>
      <c r="F11" s="337"/>
      <c r="G11" s="402">
        <f t="shared" si="3"/>
        <v>0</v>
      </c>
      <c r="H11" s="338"/>
      <c r="I11" s="141">
        <f t="shared" si="0"/>
        <v>0</v>
      </c>
      <c r="J11" s="60">
        <f t="shared" si="4"/>
        <v>0</v>
      </c>
      <c r="K11" s="338"/>
      <c r="L11" s="339"/>
      <c r="M11" s="339"/>
      <c r="N11" s="297"/>
      <c r="O11" s="69">
        <f t="shared" si="5"/>
        <v>0</v>
      </c>
      <c r="P11" s="340"/>
      <c r="Q11" s="341"/>
      <c r="R11" s="60">
        <f t="shared" si="6"/>
        <v>0</v>
      </c>
      <c r="S11" s="120">
        <f t="shared" si="1"/>
        <v>0</v>
      </c>
      <c r="T11" s="150">
        <f t="shared" si="2"/>
        <v>0</v>
      </c>
      <c r="U11"/>
    </row>
    <row r="12" spans="1:21" ht="12.75">
      <c r="A12" s="10" t="s">
        <v>13</v>
      </c>
      <c r="B12" s="336"/>
      <c r="C12" s="324"/>
      <c r="D12" s="325"/>
      <c r="E12" s="328"/>
      <c r="F12" s="337"/>
      <c r="G12" s="402">
        <f t="shared" si="3"/>
        <v>0</v>
      </c>
      <c r="H12" s="338"/>
      <c r="I12" s="141">
        <f t="shared" si="0"/>
        <v>0</v>
      </c>
      <c r="J12" s="60">
        <f t="shared" si="4"/>
        <v>0</v>
      </c>
      <c r="K12" s="338"/>
      <c r="L12" s="339"/>
      <c r="M12" s="339"/>
      <c r="N12" s="297"/>
      <c r="O12" s="69">
        <f t="shared" si="5"/>
        <v>0</v>
      </c>
      <c r="P12" s="340"/>
      <c r="Q12" s="341"/>
      <c r="R12" s="60">
        <f t="shared" si="6"/>
        <v>0</v>
      </c>
      <c r="S12" s="120">
        <f t="shared" si="1"/>
        <v>0</v>
      </c>
      <c r="T12" s="150">
        <f t="shared" si="2"/>
        <v>0</v>
      </c>
      <c r="U12"/>
    </row>
    <row r="13" spans="1:21" ht="12.75">
      <c r="A13" s="10" t="s">
        <v>14</v>
      </c>
      <c r="B13" s="336"/>
      <c r="C13" s="324"/>
      <c r="D13" s="325"/>
      <c r="E13" s="328"/>
      <c r="F13" s="337"/>
      <c r="G13" s="402">
        <f t="shared" si="3"/>
        <v>0</v>
      </c>
      <c r="H13" s="338"/>
      <c r="I13" s="141">
        <f t="shared" si="0"/>
        <v>0</v>
      </c>
      <c r="J13" s="60">
        <f t="shared" si="4"/>
        <v>0</v>
      </c>
      <c r="K13" s="338"/>
      <c r="L13" s="339"/>
      <c r="M13" s="339"/>
      <c r="N13" s="297"/>
      <c r="O13" s="69">
        <f t="shared" si="5"/>
        <v>0</v>
      </c>
      <c r="P13" s="340"/>
      <c r="Q13" s="341"/>
      <c r="R13" s="60">
        <f t="shared" si="6"/>
        <v>0</v>
      </c>
      <c r="S13" s="120">
        <f t="shared" si="1"/>
        <v>0</v>
      </c>
      <c r="T13" s="150">
        <f t="shared" si="2"/>
        <v>0</v>
      </c>
      <c r="U13"/>
    </row>
    <row r="14" spans="1:21" ht="12.75">
      <c r="A14" s="10" t="s">
        <v>15</v>
      </c>
      <c r="B14" s="336"/>
      <c r="C14" s="324"/>
      <c r="D14" s="325"/>
      <c r="E14" s="328"/>
      <c r="F14" s="337"/>
      <c r="G14" s="402">
        <f t="shared" si="3"/>
        <v>0</v>
      </c>
      <c r="H14" s="338"/>
      <c r="I14" s="141">
        <f t="shared" si="0"/>
        <v>0</v>
      </c>
      <c r="J14" s="60">
        <f t="shared" si="4"/>
        <v>0</v>
      </c>
      <c r="K14" s="338"/>
      <c r="L14" s="339"/>
      <c r="M14" s="339"/>
      <c r="N14" s="297"/>
      <c r="O14" s="69">
        <f t="shared" si="5"/>
        <v>0</v>
      </c>
      <c r="P14" s="340"/>
      <c r="Q14" s="341"/>
      <c r="R14" s="60">
        <f t="shared" si="6"/>
        <v>0</v>
      </c>
      <c r="S14" s="120">
        <f t="shared" si="1"/>
        <v>0</v>
      </c>
      <c r="T14" s="150">
        <f t="shared" si="2"/>
        <v>0</v>
      </c>
      <c r="U14"/>
    </row>
    <row r="15" spans="1:21" ht="12.75">
      <c r="A15" s="10" t="s">
        <v>16</v>
      </c>
      <c r="B15" s="336"/>
      <c r="C15" s="324"/>
      <c r="D15" s="325"/>
      <c r="E15" s="328"/>
      <c r="F15" s="337"/>
      <c r="G15" s="402">
        <f t="shared" si="3"/>
        <v>0</v>
      </c>
      <c r="H15" s="338"/>
      <c r="I15" s="141">
        <f t="shared" si="0"/>
        <v>0</v>
      </c>
      <c r="J15" s="60">
        <f t="shared" si="4"/>
        <v>0</v>
      </c>
      <c r="K15" s="338"/>
      <c r="L15" s="339"/>
      <c r="M15" s="339"/>
      <c r="N15" s="297"/>
      <c r="O15" s="69">
        <f t="shared" si="5"/>
        <v>0</v>
      </c>
      <c r="P15" s="340"/>
      <c r="Q15" s="341"/>
      <c r="R15" s="60">
        <f t="shared" si="6"/>
        <v>0</v>
      </c>
      <c r="S15" s="120">
        <f t="shared" si="1"/>
        <v>0</v>
      </c>
      <c r="T15" s="150">
        <f t="shared" si="2"/>
        <v>0</v>
      </c>
      <c r="U15"/>
    </row>
    <row r="16" spans="1:21" ht="12.75">
      <c r="A16" s="10" t="s">
        <v>17</v>
      </c>
      <c r="B16" s="336"/>
      <c r="C16" s="342"/>
      <c r="D16" s="343"/>
      <c r="E16" s="338"/>
      <c r="F16" s="344"/>
      <c r="G16" s="402">
        <f t="shared" si="3"/>
        <v>0</v>
      </c>
      <c r="H16" s="345"/>
      <c r="I16" s="141">
        <f t="shared" si="0"/>
        <v>0</v>
      </c>
      <c r="J16" s="60">
        <f t="shared" si="4"/>
        <v>0</v>
      </c>
      <c r="K16" s="338"/>
      <c r="L16" s="339"/>
      <c r="M16" s="339"/>
      <c r="N16" s="297"/>
      <c r="O16" s="69">
        <f t="shared" si="5"/>
        <v>0</v>
      </c>
      <c r="P16" s="340"/>
      <c r="Q16" s="92"/>
      <c r="R16" s="60">
        <f t="shared" si="6"/>
        <v>0</v>
      </c>
      <c r="S16" s="120">
        <f t="shared" si="1"/>
        <v>0</v>
      </c>
      <c r="T16" s="150">
        <f t="shared" si="2"/>
        <v>0</v>
      </c>
      <c r="U16"/>
    </row>
    <row r="17" spans="1:21" ht="12.75">
      <c r="A17" s="10" t="s">
        <v>18</v>
      </c>
      <c r="B17" s="336"/>
      <c r="C17" s="342"/>
      <c r="D17" s="343"/>
      <c r="E17" s="338"/>
      <c r="F17" s="344"/>
      <c r="G17" s="402">
        <f t="shared" si="3"/>
        <v>0</v>
      </c>
      <c r="H17" s="345"/>
      <c r="I17" s="141">
        <f t="shared" si="0"/>
        <v>0</v>
      </c>
      <c r="J17" s="60">
        <f t="shared" si="4"/>
        <v>0</v>
      </c>
      <c r="K17" s="338"/>
      <c r="L17" s="339"/>
      <c r="M17" s="339"/>
      <c r="N17" s="297"/>
      <c r="O17" s="69">
        <f t="shared" si="5"/>
        <v>0</v>
      </c>
      <c r="P17" s="340"/>
      <c r="Q17" s="92"/>
      <c r="R17" s="60">
        <f t="shared" si="6"/>
        <v>0</v>
      </c>
      <c r="S17" s="120">
        <f t="shared" si="1"/>
        <v>0</v>
      </c>
      <c r="T17" s="150">
        <f t="shared" si="2"/>
        <v>0</v>
      </c>
      <c r="U17"/>
    </row>
    <row r="18" spans="1:21" ht="12.75">
      <c r="A18" s="10" t="s">
        <v>19</v>
      </c>
      <c r="B18" s="11"/>
      <c r="C18" s="12"/>
      <c r="D18" s="13"/>
      <c r="E18" s="14"/>
      <c r="F18" s="15"/>
      <c r="G18" s="402">
        <f t="shared" si="3"/>
        <v>0</v>
      </c>
      <c r="H18" s="328"/>
      <c r="I18" s="141">
        <f t="shared" si="0"/>
        <v>0</v>
      </c>
      <c r="J18" s="60">
        <f t="shared" si="4"/>
        <v>0</v>
      </c>
      <c r="K18" s="16"/>
      <c r="L18" s="17"/>
      <c r="M18" s="17"/>
      <c r="N18" s="15"/>
      <c r="O18" s="69">
        <f t="shared" si="5"/>
        <v>0</v>
      </c>
      <c r="P18" s="18"/>
      <c r="Q18" s="92"/>
      <c r="R18" s="60">
        <f t="shared" si="6"/>
        <v>0</v>
      </c>
      <c r="S18" s="120">
        <f t="shared" si="1"/>
        <v>0</v>
      </c>
      <c r="T18" s="150">
        <f t="shared" si="2"/>
        <v>0</v>
      </c>
      <c r="U18"/>
    </row>
    <row r="19" spans="1:21" ht="12.75">
      <c r="A19" s="10" t="s">
        <v>20</v>
      </c>
      <c r="B19" s="11"/>
      <c r="C19" s="12"/>
      <c r="D19" s="13"/>
      <c r="E19" s="14"/>
      <c r="F19" s="15"/>
      <c r="G19" s="402">
        <f t="shared" si="3"/>
        <v>0</v>
      </c>
      <c r="H19" s="328"/>
      <c r="I19" s="141">
        <f t="shared" si="0"/>
        <v>0</v>
      </c>
      <c r="J19" s="60">
        <f t="shared" si="4"/>
        <v>0</v>
      </c>
      <c r="K19" s="16"/>
      <c r="L19" s="17"/>
      <c r="M19" s="17"/>
      <c r="N19" s="15"/>
      <c r="O19" s="69">
        <f t="shared" si="5"/>
        <v>0</v>
      </c>
      <c r="P19" s="18"/>
      <c r="Q19" s="92"/>
      <c r="R19" s="60">
        <f t="shared" si="6"/>
        <v>0</v>
      </c>
      <c r="S19" s="120">
        <f t="shared" si="1"/>
        <v>0</v>
      </c>
      <c r="T19" s="150">
        <f t="shared" si="2"/>
        <v>0</v>
      </c>
      <c r="U19"/>
    </row>
    <row r="20" spans="1:21" ht="12.75">
      <c r="A20" s="10" t="s">
        <v>21</v>
      </c>
      <c r="B20" s="11"/>
      <c r="C20" s="12"/>
      <c r="D20" s="13"/>
      <c r="E20" s="14"/>
      <c r="F20" s="15"/>
      <c r="G20" s="402">
        <f t="shared" si="3"/>
        <v>0</v>
      </c>
      <c r="H20" s="328"/>
      <c r="I20" s="141">
        <f t="shared" si="0"/>
        <v>0</v>
      </c>
      <c r="J20" s="60">
        <f t="shared" si="4"/>
        <v>0</v>
      </c>
      <c r="K20" s="16"/>
      <c r="L20" s="17"/>
      <c r="M20" s="17"/>
      <c r="N20" s="15"/>
      <c r="O20" s="69">
        <f t="shared" si="5"/>
        <v>0</v>
      </c>
      <c r="P20" s="18"/>
      <c r="Q20" s="92"/>
      <c r="R20" s="60">
        <f t="shared" si="6"/>
        <v>0</v>
      </c>
      <c r="S20" s="120">
        <f t="shared" si="1"/>
        <v>0</v>
      </c>
      <c r="T20" s="150">
        <f t="shared" si="2"/>
        <v>0</v>
      </c>
      <c r="U20"/>
    </row>
    <row r="21" spans="1:21" ht="12.75">
      <c r="A21" s="10" t="s">
        <v>22</v>
      </c>
      <c r="B21" s="11"/>
      <c r="C21" s="12"/>
      <c r="D21" s="13"/>
      <c r="E21" s="14"/>
      <c r="F21" s="15"/>
      <c r="G21" s="402">
        <f t="shared" si="3"/>
        <v>0</v>
      </c>
      <c r="H21" s="328"/>
      <c r="I21" s="141">
        <f t="shared" si="0"/>
        <v>0</v>
      </c>
      <c r="J21" s="60">
        <f t="shared" si="4"/>
        <v>0</v>
      </c>
      <c r="K21" s="16"/>
      <c r="L21" s="17"/>
      <c r="M21" s="17"/>
      <c r="N21" s="15"/>
      <c r="O21" s="69">
        <f t="shared" si="5"/>
        <v>0</v>
      </c>
      <c r="P21" s="18"/>
      <c r="Q21" s="92"/>
      <c r="R21" s="60">
        <f t="shared" si="6"/>
        <v>0</v>
      </c>
      <c r="S21" s="120">
        <f t="shared" si="1"/>
        <v>0</v>
      </c>
      <c r="T21" s="150">
        <f t="shared" si="2"/>
        <v>0</v>
      </c>
      <c r="U21"/>
    </row>
    <row r="22" spans="1:21" ht="12.75">
      <c r="A22" s="10" t="s">
        <v>23</v>
      </c>
      <c r="B22" s="11"/>
      <c r="C22" s="12"/>
      <c r="D22" s="13"/>
      <c r="E22" s="14"/>
      <c r="F22" s="15"/>
      <c r="G22" s="402">
        <f t="shared" si="3"/>
        <v>0</v>
      </c>
      <c r="H22" s="328"/>
      <c r="I22" s="141">
        <f t="shared" si="0"/>
        <v>0</v>
      </c>
      <c r="J22" s="60">
        <f t="shared" si="4"/>
        <v>0</v>
      </c>
      <c r="K22" s="16"/>
      <c r="L22" s="17"/>
      <c r="M22" s="17"/>
      <c r="N22" s="15"/>
      <c r="O22" s="69">
        <f t="shared" si="5"/>
        <v>0</v>
      </c>
      <c r="P22" s="18"/>
      <c r="Q22" s="92"/>
      <c r="R22" s="60">
        <f t="shared" si="6"/>
        <v>0</v>
      </c>
      <c r="S22" s="120">
        <f t="shared" si="1"/>
        <v>0</v>
      </c>
      <c r="T22" s="150">
        <f t="shared" si="2"/>
        <v>0</v>
      </c>
      <c r="U22"/>
    </row>
    <row r="23" spans="1:21" ht="12.75">
      <c r="A23" s="10" t="s">
        <v>24</v>
      </c>
      <c r="B23" s="11"/>
      <c r="C23" s="12"/>
      <c r="D23" s="13"/>
      <c r="E23" s="14"/>
      <c r="F23" s="15"/>
      <c r="G23" s="402">
        <f t="shared" si="3"/>
        <v>0</v>
      </c>
      <c r="H23" s="328"/>
      <c r="I23" s="141">
        <f t="shared" si="0"/>
        <v>0</v>
      </c>
      <c r="J23" s="60">
        <f t="shared" si="4"/>
        <v>0</v>
      </c>
      <c r="K23" s="16"/>
      <c r="L23" s="17"/>
      <c r="M23" s="17"/>
      <c r="N23" s="15"/>
      <c r="O23" s="69">
        <f t="shared" si="5"/>
        <v>0</v>
      </c>
      <c r="P23" s="18"/>
      <c r="Q23" s="92"/>
      <c r="R23" s="60">
        <f t="shared" si="6"/>
        <v>0</v>
      </c>
      <c r="S23" s="120">
        <f t="shared" si="1"/>
        <v>0</v>
      </c>
      <c r="T23" s="150">
        <f t="shared" si="2"/>
        <v>0</v>
      </c>
      <c r="U23"/>
    </row>
    <row r="24" spans="1:21" ht="12.75">
      <c r="A24" s="10" t="s">
        <v>25</v>
      </c>
      <c r="B24" s="11"/>
      <c r="C24" s="12"/>
      <c r="D24" s="13"/>
      <c r="E24" s="14"/>
      <c r="F24" s="15"/>
      <c r="G24" s="402">
        <f t="shared" si="3"/>
        <v>0</v>
      </c>
      <c r="H24" s="328"/>
      <c r="I24" s="141">
        <f t="shared" si="0"/>
        <v>0</v>
      </c>
      <c r="J24" s="60">
        <f t="shared" si="4"/>
        <v>0</v>
      </c>
      <c r="K24" s="16"/>
      <c r="L24" s="17"/>
      <c r="M24" s="17"/>
      <c r="N24" s="15"/>
      <c r="O24" s="69">
        <f t="shared" si="5"/>
        <v>0</v>
      </c>
      <c r="P24" s="18"/>
      <c r="Q24" s="92"/>
      <c r="R24" s="60">
        <f t="shared" si="6"/>
        <v>0</v>
      </c>
      <c r="S24" s="120">
        <f t="shared" si="1"/>
        <v>0</v>
      </c>
      <c r="T24" s="150">
        <f t="shared" si="2"/>
        <v>0</v>
      </c>
      <c r="U24"/>
    </row>
    <row r="25" spans="1:21" ht="12.75">
      <c r="A25" s="10" t="s">
        <v>26</v>
      </c>
      <c r="B25" s="11"/>
      <c r="C25" s="12"/>
      <c r="D25" s="13"/>
      <c r="E25" s="14"/>
      <c r="F25" s="15"/>
      <c r="G25" s="402">
        <f t="shared" si="3"/>
        <v>0</v>
      </c>
      <c r="H25" s="328"/>
      <c r="I25" s="141">
        <f t="shared" si="0"/>
        <v>0</v>
      </c>
      <c r="J25" s="60">
        <f t="shared" si="4"/>
        <v>0</v>
      </c>
      <c r="K25" s="16"/>
      <c r="L25" s="17"/>
      <c r="M25" s="17"/>
      <c r="N25" s="15"/>
      <c r="O25" s="69">
        <f t="shared" si="5"/>
        <v>0</v>
      </c>
      <c r="P25" s="18"/>
      <c r="Q25" s="92"/>
      <c r="R25" s="60">
        <f t="shared" si="6"/>
        <v>0</v>
      </c>
      <c r="S25" s="120">
        <f t="shared" si="1"/>
        <v>0</v>
      </c>
      <c r="T25" s="150">
        <f t="shared" si="2"/>
        <v>0</v>
      </c>
      <c r="U25"/>
    </row>
    <row r="26" spans="1:21" ht="12.75">
      <c r="A26" s="10" t="s">
        <v>27</v>
      </c>
      <c r="B26" s="11"/>
      <c r="C26" s="12"/>
      <c r="D26" s="13"/>
      <c r="E26" s="14"/>
      <c r="F26" s="15"/>
      <c r="G26" s="402">
        <f t="shared" si="3"/>
        <v>0</v>
      </c>
      <c r="H26" s="328"/>
      <c r="I26" s="141">
        <f t="shared" si="0"/>
        <v>0</v>
      </c>
      <c r="J26" s="60">
        <f t="shared" si="4"/>
        <v>0</v>
      </c>
      <c r="K26" s="16"/>
      <c r="L26" s="17"/>
      <c r="M26" s="17"/>
      <c r="N26" s="15"/>
      <c r="O26" s="69">
        <f t="shared" si="5"/>
        <v>0</v>
      </c>
      <c r="P26" s="18"/>
      <c r="Q26" s="92"/>
      <c r="R26" s="60">
        <f t="shared" si="6"/>
        <v>0</v>
      </c>
      <c r="S26" s="120">
        <f t="shared" si="1"/>
        <v>0</v>
      </c>
      <c r="T26" s="150">
        <f t="shared" si="2"/>
        <v>0</v>
      </c>
      <c r="U26"/>
    </row>
    <row r="27" spans="1:21" ht="12.75">
      <c r="A27" s="10" t="s">
        <v>28</v>
      </c>
      <c r="B27" s="11"/>
      <c r="C27" s="12"/>
      <c r="D27" s="13"/>
      <c r="E27" s="14"/>
      <c r="F27" s="15"/>
      <c r="G27" s="402">
        <f t="shared" si="3"/>
        <v>0</v>
      </c>
      <c r="H27" s="328"/>
      <c r="I27" s="141">
        <f t="shared" si="0"/>
        <v>0</v>
      </c>
      <c r="J27" s="60">
        <f t="shared" si="4"/>
        <v>0</v>
      </c>
      <c r="K27" s="16"/>
      <c r="L27" s="17"/>
      <c r="M27" s="17"/>
      <c r="N27" s="15"/>
      <c r="O27" s="69">
        <f t="shared" si="5"/>
        <v>0</v>
      </c>
      <c r="P27" s="18"/>
      <c r="Q27" s="92"/>
      <c r="R27" s="60">
        <f t="shared" si="6"/>
        <v>0</v>
      </c>
      <c r="S27" s="120">
        <f t="shared" si="1"/>
        <v>0</v>
      </c>
      <c r="T27" s="150">
        <f t="shared" si="2"/>
        <v>0</v>
      </c>
      <c r="U27"/>
    </row>
    <row r="28" spans="1:21" ht="12.75">
      <c r="A28" s="10" t="s">
        <v>29</v>
      </c>
      <c r="B28" s="11"/>
      <c r="C28" s="12"/>
      <c r="D28" s="13"/>
      <c r="E28" s="14"/>
      <c r="F28" s="15"/>
      <c r="G28" s="402">
        <f t="shared" si="3"/>
        <v>0</v>
      </c>
      <c r="H28" s="328"/>
      <c r="I28" s="141">
        <f t="shared" si="0"/>
        <v>0</v>
      </c>
      <c r="J28" s="60">
        <f t="shared" si="4"/>
        <v>0</v>
      </c>
      <c r="K28" s="16"/>
      <c r="L28" s="17"/>
      <c r="M28" s="17"/>
      <c r="N28" s="15"/>
      <c r="O28" s="69">
        <f t="shared" si="5"/>
        <v>0</v>
      </c>
      <c r="P28" s="18"/>
      <c r="Q28" s="92"/>
      <c r="R28" s="60">
        <f t="shared" si="6"/>
        <v>0</v>
      </c>
      <c r="S28" s="120">
        <f t="shared" si="1"/>
        <v>0</v>
      </c>
      <c r="T28" s="150">
        <f t="shared" si="2"/>
        <v>0</v>
      </c>
      <c r="U28"/>
    </row>
    <row r="29" spans="1:21" ht="12.75">
      <c r="A29" s="10" t="s">
        <v>30</v>
      </c>
      <c r="B29" s="11"/>
      <c r="C29" s="12"/>
      <c r="D29" s="13"/>
      <c r="E29" s="14"/>
      <c r="F29" s="15"/>
      <c r="G29" s="402">
        <f t="shared" si="3"/>
        <v>0</v>
      </c>
      <c r="H29" s="328"/>
      <c r="I29" s="141">
        <f t="shared" si="0"/>
        <v>0</v>
      </c>
      <c r="J29" s="60">
        <f t="shared" si="4"/>
        <v>0</v>
      </c>
      <c r="K29" s="16"/>
      <c r="L29" s="17"/>
      <c r="M29" s="17"/>
      <c r="N29" s="15"/>
      <c r="O29" s="69">
        <f t="shared" si="5"/>
        <v>0</v>
      </c>
      <c r="P29" s="18"/>
      <c r="Q29" s="92"/>
      <c r="R29" s="60">
        <f t="shared" si="6"/>
        <v>0</v>
      </c>
      <c r="S29" s="120">
        <f t="shared" si="1"/>
        <v>0</v>
      </c>
      <c r="T29" s="150">
        <f t="shared" si="2"/>
        <v>0</v>
      </c>
      <c r="U29"/>
    </row>
    <row r="30" spans="1:21" ht="12.75">
      <c r="A30" s="10" t="s">
        <v>31</v>
      </c>
      <c r="B30" s="11"/>
      <c r="C30" s="12"/>
      <c r="D30" s="13"/>
      <c r="E30" s="14"/>
      <c r="F30" s="15"/>
      <c r="G30" s="402">
        <f t="shared" si="3"/>
        <v>0</v>
      </c>
      <c r="H30" s="328"/>
      <c r="I30" s="141">
        <f t="shared" si="0"/>
        <v>0</v>
      </c>
      <c r="J30" s="60">
        <f t="shared" si="4"/>
        <v>0</v>
      </c>
      <c r="K30" s="16"/>
      <c r="L30" s="17"/>
      <c r="M30" s="17"/>
      <c r="N30" s="15"/>
      <c r="O30" s="69">
        <f t="shared" si="5"/>
        <v>0</v>
      </c>
      <c r="P30" s="18"/>
      <c r="Q30" s="92"/>
      <c r="R30" s="60">
        <f t="shared" si="6"/>
        <v>0</v>
      </c>
      <c r="S30" s="120">
        <f t="shared" si="1"/>
        <v>0</v>
      </c>
      <c r="T30" s="150">
        <f t="shared" si="2"/>
        <v>0</v>
      </c>
      <c r="U30"/>
    </row>
    <row r="31" spans="1:21" ht="12.75">
      <c r="A31" s="10" t="s">
        <v>32</v>
      </c>
      <c r="B31" s="11"/>
      <c r="C31" s="12"/>
      <c r="D31" s="13"/>
      <c r="E31" s="14"/>
      <c r="F31" s="15"/>
      <c r="G31" s="402">
        <f t="shared" si="3"/>
        <v>0</v>
      </c>
      <c r="H31" s="328"/>
      <c r="I31" s="141">
        <f aca="true" t="shared" si="7" ref="I31:I60">ROUND(IF(E31=0,,H31*S31),0)</f>
        <v>0</v>
      </c>
      <c r="J31" s="60">
        <f t="shared" si="4"/>
        <v>0</v>
      </c>
      <c r="K31" s="16"/>
      <c r="L31" s="17"/>
      <c r="M31" s="17"/>
      <c r="N31" s="15"/>
      <c r="O31" s="69">
        <f t="shared" si="5"/>
        <v>0</v>
      </c>
      <c r="P31" s="18"/>
      <c r="Q31" s="92"/>
      <c r="R31" s="60">
        <f aca="true" t="shared" si="8" ref="R31:R60">SUM(O31*12+Q31)</f>
        <v>0</v>
      </c>
      <c r="S31" s="120">
        <f aca="true" t="shared" si="9" ref="S31:S60">ROUND(IF(C31=0,0,IF((D31/C31)&gt;1,1,D31/C31)),2)</f>
        <v>0</v>
      </c>
      <c r="T31" s="150">
        <f aca="true" t="shared" si="10" ref="T31:T60">IF(C31=0,0,D31/C31)</f>
        <v>0</v>
      </c>
      <c r="U31"/>
    </row>
    <row r="32" spans="1:21" ht="12.75">
      <c r="A32" s="10" t="s">
        <v>33</v>
      </c>
      <c r="B32" s="11"/>
      <c r="C32" s="12"/>
      <c r="D32" s="13"/>
      <c r="E32" s="14"/>
      <c r="F32" s="15"/>
      <c r="G32" s="402">
        <f t="shared" si="3"/>
        <v>0</v>
      </c>
      <c r="H32" s="328"/>
      <c r="I32" s="141">
        <f t="shared" si="7"/>
        <v>0</v>
      </c>
      <c r="J32" s="60">
        <f t="shared" si="4"/>
        <v>0</v>
      </c>
      <c r="K32" s="16"/>
      <c r="L32" s="17"/>
      <c r="M32" s="17"/>
      <c r="N32" s="15"/>
      <c r="O32" s="69">
        <f t="shared" si="5"/>
        <v>0</v>
      </c>
      <c r="P32" s="18"/>
      <c r="Q32" s="92"/>
      <c r="R32" s="60">
        <f t="shared" si="8"/>
        <v>0</v>
      </c>
      <c r="S32" s="120">
        <f t="shared" si="9"/>
        <v>0</v>
      </c>
      <c r="T32" s="150">
        <f t="shared" si="10"/>
        <v>0</v>
      </c>
      <c r="U32"/>
    </row>
    <row r="33" spans="1:21" ht="12.75">
      <c r="A33" s="10" t="s">
        <v>34</v>
      </c>
      <c r="B33" s="11"/>
      <c r="C33" s="12"/>
      <c r="D33" s="13"/>
      <c r="E33" s="14"/>
      <c r="F33" s="15"/>
      <c r="G33" s="402">
        <f t="shared" si="3"/>
        <v>0</v>
      </c>
      <c r="H33" s="328"/>
      <c r="I33" s="141">
        <f t="shared" si="7"/>
        <v>0</v>
      </c>
      <c r="J33" s="60">
        <f t="shared" si="4"/>
        <v>0</v>
      </c>
      <c r="K33" s="16"/>
      <c r="L33" s="17"/>
      <c r="M33" s="17"/>
      <c r="N33" s="15"/>
      <c r="O33" s="69">
        <f t="shared" si="5"/>
        <v>0</v>
      </c>
      <c r="P33" s="18"/>
      <c r="Q33" s="92"/>
      <c r="R33" s="60">
        <f t="shared" si="8"/>
        <v>0</v>
      </c>
      <c r="S33" s="120">
        <f t="shared" si="9"/>
        <v>0</v>
      </c>
      <c r="T33" s="150">
        <f t="shared" si="10"/>
        <v>0</v>
      </c>
      <c r="U33"/>
    </row>
    <row r="34" spans="1:21" ht="12.75">
      <c r="A34" s="10" t="s">
        <v>35</v>
      </c>
      <c r="B34" s="11"/>
      <c r="C34" s="12"/>
      <c r="D34" s="13"/>
      <c r="E34" s="14"/>
      <c r="F34" s="15"/>
      <c r="G34" s="402">
        <f t="shared" si="3"/>
        <v>0</v>
      </c>
      <c r="H34" s="328"/>
      <c r="I34" s="141">
        <f t="shared" si="7"/>
        <v>0</v>
      </c>
      <c r="J34" s="60">
        <f t="shared" si="4"/>
        <v>0</v>
      </c>
      <c r="K34" s="16"/>
      <c r="L34" s="17"/>
      <c r="M34" s="17"/>
      <c r="N34" s="15"/>
      <c r="O34" s="69">
        <f t="shared" si="5"/>
        <v>0</v>
      </c>
      <c r="P34" s="18"/>
      <c r="Q34" s="92"/>
      <c r="R34" s="60">
        <f t="shared" si="8"/>
        <v>0</v>
      </c>
      <c r="S34" s="120">
        <f t="shared" si="9"/>
        <v>0</v>
      </c>
      <c r="T34" s="150">
        <f t="shared" si="10"/>
        <v>0</v>
      </c>
      <c r="U34"/>
    </row>
    <row r="35" spans="1:21" ht="12.75">
      <c r="A35" s="10" t="s">
        <v>36</v>
      </c>
      <c r="B35" s="11"/>
      <c r="C35" s="12"/>
      <c r="D35" s="13"/>
      <c r="E35" s="14"/>
      <c r="F35" s="15"/>
      <c r="G35" s="402">
        <f t="shared" si="3"/>
        <v>0</v>
      </c>
      <c r="H35" s="328"/>
      <c r="I35" s="141">
        <f t="shared" si="7"/>
        <v>0</v>
      </c>
      <c r="J35" s="60">
        <f t="shared" si="4"/>
        <v>0</v>
      </c>
      <c r="K35" s="16"/>
      <c r="L35" s="17"/>
      <c r="M35" s="17"/>
      <c r="N35" s="15"/>
      <c r="O35" s="69">
        <f t="shared" si="5"/>
        <v>0</v>
      </c>
      <c r="P35" s="18"/>
      <c r="Q35" s="92"/>
      <c r="R35" s="60">
        <f t="shared" si="8"/>
        <v>0</v>
      </c>
      <c r="S35" s="120">
        <f t="shared" si="9"/>
        <v>0</v>
      </c>
      <c r="T35" s="150">
        <f t="shared" si="10"/>
        <v>0</v>
      </c>
      <c r="U35"/>
    </row>
    <row r="36" spans="1:21" ht="12.75">
      <c r="A36" s="10" t="s">
        <v>37</v>
      </c>
      <c r="B36" s="11"/>
      <c r="C36" s="12"/>
      <c r="D36" s="13"/>
      <c r="E36" s="14"/>
      <c r="F36" s="15"/>
      <c r="G36" s="402">
        <f t="shared" si="3"/>
        <v>0</v>
      </c>
      <c r="H36" s="328"/>
      <c r="I36" s="141">
        <f t="shared" si="7"/>
        <v>0</v>
      </c>
      <c r="J36" s="60">
        <f t="shared" si="4"/>
        <v>0</v>
      </c>
      <c r="K36" s="16"/>
      <c r="L36" s="17"/>
      <c r="M36" s="17"/>
      <c r="N36" s="15"/>
      <c r="O36" s="69">
        <f t="shared" si="5"/>
        <v>0</v>
      </c>
      <c r="P36" s="18"/>
      <c r="Q36" s="92"/>
      <c r="R36" s="60">
        <f t="shared" si="8"/>
        <v>0</v>
      </c>
      <c r="S36" s="120">
        <f t="shared" si="9"/>
        <v>0</v>
      </c>
      <c r="T36" s="150">
        <f t="shared" si="10"/>
        <v>0</v>
      </c>
      <c r="U36"/>
    </row>
    <row r="37" spans="1:21" ht="12.75">
      <c r="A37" s="10" t="s">
        <v>38</v>
      </c>
      <c r="B37" s="11"/>
      <c r="C37" s="12"/>
      <c r="D37" s="13"/>
      <c r="E37" s="14"/>
      <c r="F37" s="15"/>
      <c r="G37" s="402">
        <f t="shared" si="3"/>
        <v>0</v>
      </c>
      <c r="H37" s="328"/>
      <c r="I37" s="141">
        <f t="shared" si="7"/>
        <v>0</v>
      </c>
      <c r="J37" s="60">
        <f t="shared" si="4"/>
        <v>0</v>
      </c>
      <c r="K37" s="16"/>
      <c r="L37" s="17"/>
      <c r="M37" s="17"/>
      <c r="N37" s="15"/>
      <c r="O37" s="69">
        <f t="shared" si="5"/>
        <v>0</v>
      </c>
      <c r="P37" s="18"/>
      <c r="Q37" s="92"/>
      <c r="R37" s="60">
        <f t="shared" si="8"/>
        <v>0</v>
      </c>
      <c r="S37" s="120">
        <f t="shared" si="9"/>
        <v>0</v>
      </c>
      <c r="T37" s="150">
        <f t="shared" si="10"/>
        <v>0</v>
      </c>
      <c r="U37"/>
    </row>
    <row r="38" spans="1:21" ht="12.75">
      <c r="A38" s="10" t="s">
        <v>39</v>
      </c>
      <c r="B38" s="11"/>
      <c r="C38" s="12"/>
      <c r="D38" s="13"/>
      <c r="E38" s="14"/>
      <c r="F38" s="15"/>
      <c r="G38" s="402">
        <f t="shared" si="3"/>
        <v>0</v>
      </c>
      <c r="H38" s="328"/>
      <c r="I38" s="141">
        <f t="shared" si="7"/>
        <v>0</v>
      </c>
      <c r="J38" s="60">
        <f t="shared" si="4"/>
        <v>0</v>
      </c>
      <c r="K38" s="16"/>
      <c r="L38" s="17"/>
      <c r="M38" s="17"/>
      <c r="N38" s="15"/>
      <c r="O38" s="69">
        <f t="shared" si="5"/>
        <v>0</v>
      </c>
      <c r="P38" s="18"/>
      <c r="Q38" s="92"/>
      <c r="R38" s="60">
        <f t="shared" si="8"/>
        <v>0</v>
      </c>
      <c r="S38" s="120">
        <f t="shared" si="9"/>
        <v>0</v>
      </c>
      <c r="T38" s="150">
        <f t="shared" si="10"/>
        <v>0</v>
      </c>
      <c r="U38"/>
    </row>
    <row r="39" spans="1:21" ht="12.75">
      <c r="A39" s="10" t="s">
        <v>40</v>
      </c>
      <c r="B39" s="11"/>
      <c r="C39" s="12"/>
      <c r="D39" s="13"/>
      <c r="E39" s="14"/>
      <c r="F39" s="15"/>
      <c r="G39" s="402">
        <f t="shared" si="3"/>
        <v>0</v>
      </c>
      <c r="H39" s="328"/>
      <c r="I39" s="141">
        <f t="shared" si="7"/>
        <v>0</v>
      </c>
      <c r="J39" s="60">
        <f t="shared" si="4"/>
        <v>0</v>
      </c>
      <c r="K39" s="16"/>
      <c r="L39" s="17"/>
      <c r="M39" s="17"/>
      <c r="N39" s="15"/>
      <c r="O39" s="69">
        <f t="shared" si="5"/>
        <v>0</v>
      </c>
      <c r="P39" s="18"/>
      <c r="Q39" s="92"/>
      <c r="R39" s="60">
        <f t="shared" si="8"/>
        <v>0</v>
      </c>
      <c r="S39" s="120">
        <f t="shared" si="9"/>
        <v>0</v>
      </c>
      <c r="T39" s="150">
        <f t="shared" si="10"/>
        <v>0</v>
      </c>
      <c r="U39"/>
    </row>
    <row r="40" spans="1:21" ht="12.75">
      <c r="A40" s="10" t="s">
        <v>41</v>
      </c>
      <c r="B40" s="11"/>
      <c r="C40" s="12"/>
      <c r="D40" s="13"/>
      <c r="E40" s="14"/>
      <c r="F40" s="15"/>
      <c r="G40" s="402">
        <f t="shared" si="3"/>
        <v>0</v>
      </c>
      <c r="H40" s="328"/>
      <c r="I40" s="141">
        <f t="shared" si="7"/>
        <v>0</v>
      </c>
      <c r="J40" s="60">
        <f t="shared" si="4"/>
        <v>0</v>
      </c>
      <c r="K40" s="16"/>
      <c r="L40" s="17"/>
      <c r="M40" s="17"/>
      <c r="N40" s="15"/>
      <c r="O40" s="69">
        <f t="shared" si="5"/>
        <v>0</v>
      </c>
      <c r="P40" s="18"/>
      <c r="Q40" s="92"/>
      <c r="R40" s="60">
        <f t="shared" si="8"/>
        <v>0</v>
      </c>
      <c r="S40" s="120">
        <f t="shared" si="9"/>
        <v>0</v>
      </c>
      <c r="T40" s="150">
        <f t="shared" si="10"/>
        <v>0</v>
      </c>
      <c r="U40"/>
    </row>
    <row r="41" spans="1:21" ht="12.75">
      <c r="A41" s="10" t="s">
        <v>42</v>
      </c>
      <c r="B41" s="11"/>
      <c r="C41" s="12"/>
      <c r="D41" s="13"/>
      <c r="E41" s="14"/>
      <c r="F41" s="15"/>
      <c r="G41" s="402">
        <f t="shared" si="3"/>
        <v>0</v>
      </c>
      <c r="H41" s="328"/>
      <c r="I41" s="141">
        <f t="shared" si="7"/>
        <v>0</v>
      </c>
      <c r="J41" s="60">
        <f t="shared" si="4"/>
        <v>0</v>
      </c>
      <c r="K41" s="16"/>
      <c r="L41" s="17"/>
      <c r="M41" s="17"/>
      <c r="N41" s="15"/>
      <c r="O41" s="69">
        <f t="shared" si="5"/>
        <v>0</v>
      </c>
      <c r="P41" s="18"/>
      <c r="Q41" s="92"/>
      <c r="R41" s="60">
        <f t="shared" si="8"/>
        <v>0</v>
      </c>
      <c r="S41" s="120">
        <f t="shared" si="9"/>
        <v>0</v>
      </c>
      <c r="T41" s="150">
        <f t="shared" si="10"/>
        <v>0</v>
      </c>
      <c r="U41"/>
    </row>
    <row r="42" spans="1:21" ht="12.75">
      <c r="A42" s="10" t="s">
        <v>43</v>
      </c>
      <c r="B42" s="11"/>
      <c r="C42" s="12"/>
      <c r="D42" s="13"/>
      <c r="E42" s="14"/>
      <c r="F42" s="15"/>
      <c r="G42" s="402">
        <f t="shared" si="3"/>
        <v>0</v>
      </c>
      <c r="H42" s="328"/>
      <c r="I42" s="141">
        <f t="shared" si="7"/>
        <v>0</v>
      </c>
      <c r="J42" s="60">
        <f t="shared" si="4"/>
        <v>0</v>
      </c>
      <c r="K42" s="16"/>
      <c r="L42" s="17"/>
      <c r="M42" s="17"/>
      <c r="N42" s="15"/>
      <c r="O42" s="69">
        <f t="shared" si="5"/>
        <v>0</v>
      </c>
      <c r="P42" s="18"/>
      <c r="Q42" s="92"/>
      <c r="R42" s="60">
        <f t="shared" si="8"/>
        <v>0</v>
      </c>
      <c r="S42" s="120">
        <f t="shared" si="9"/>
        <v>0</v>
      </c>
      <c r="T42" s="150">
        <f t="shared" si="10"/>
        <v>0</v>
      </c>
      <c r="U42"/>
    </row>
    <row r="43" spans="1:21" ht="12.75">
      <c r="A43" s="10" t="s">
        <v>44</v>
      </c>
      <c r="B43" s="11"/>
      <c r="C43" s="12"/>
      <c r="D43" s="13"/>
      <c r="E43" s="14"/>
      <c r="F43" s="15"/>
      <c r="G43" s="402">
        <f t="shared" si="3"/>
        <v>0</v>
      </c>
      <c r="H43" s="328"/>
      <c r="I43" s="141">
        <f t="shared" si="7"/>
        <v>0</v>
      </c>
      <c r="J43" s="60">
        <f t="shared" si="4"/>
        <v>0</v>
      </c>
      <c r="K43" s="16"/>
      <c r="L43" s="17"/>
      <c r="M43" s="17"/>
      <c r="N43" s="15"/>
      <c r="O43" s="69">
        <f t="shared" si="5"/>
        <v>0</v>
      </c>
      <c r="P43" s="18"/>
      <c r="Q43" s="92"/>
      <c r="R43" s="60">
        <f t="shared" si="8"/>
        <v>0</v>
      </c>
      <c r="S43" s="120">
        <f t="shared" si="9"/>
        <v>0</v>
      </c>
      <c r="T43" s="150">
        <f t="shared" si="10"/>
        <v>0</v>
      </c>
      <c r="U43"/>
    </row>
    <row r="44" spans="1:21" ht="12.75">
      <c r="A44" s="10" t="s">
        <v>45</v>
      </c>
      <c r="B44" s="11"/>
      <c r="C44" s="12"/>
      <c r="D44" s="13"/>
      <c r="E44" s="14"/>
      <c r="F44" s="15"/>
      <c r="G44" s="402">
        <f t="shared" si="3"/>
        <v>0</v>
      </c>
      <c r="H44" s="328"/>
      <c r="I44" s="141">
        <f t="shared" si="7"/>
        <v>0</v>
      </c>
      <c r="J44" s="60">
        <f t="shared" si="4"/>
        <v>0</v>
      </c>
      <c r="K44" s="16"/>
      <c r="L44" s="17"/>
      <c r="M44" s="17"/>
      <c r="N44" s="15"/>
      <c r="O44" s="69">
        <f t="shared" si="5"/>
        <v>0</v>
      </c>
      <c r="P44" s="18"/>
      <c r="Q44" s="92"/>
      <c r="R44" s="60">
        <f t="shared" si="8"/>
        <v>0</v>
      </c>
      <c r="S44" s="120">
        <f t="shared" si="9"/>
        <v>0</v>
      </c>
      <c r="T44" s="150">
        <f t="shared" si="10"/>
        <v>0</v>
      </c>
      <c r="U44"/>
    </row>
    <row r="45" spans="1:21" ht="12.75">
      <c r="A45" s="10" t="s">
        <v>46</v>
      </c>
      <c r="B45" s="11"/>
      <c r="C45" s="12"/>
      <c r="D45" s="13"/>
      <c r="E45" s="14"/>
      <c r="F45" s="15"/>
      <c r="G45" s="402">
        <f t="shared" si="3"/>
        <v>0</v>
      </c>
      <c r="H45" s="328"/>
      <c r="I45" s="141">
        <f t="shared" si="7"/>
        <v>0</v>
      </c>
      <c r="J45" s="60">
        <f t="shared" si="4"/>
        <v>0</v>
      </c>
      <c r="K45" s="16"/>
      <c r="L45" s="17"/>
      <c r="M45" s="17"/>
      <c r="N45" s="15"/>
      <c r="O45" s="69">
        <f t="shared" si="5"/>
        <v>0</v>
      </c>
      <c r="P45" s="18"/>
      <c r="Q45" s="92"/>
      <c r="R45" s="60">
        <f t="shared" si="8"/>
        <v>0</v>
      </c>
      <c r="S45" s="120">
        <f t="shared" si="9"/>
        <v>0</v>
      </c>
      <c r="T45" s="150">
        <f t="shared" si="10"/>
        <v>0</v>
      </c>
      <c r="U45"/>
    </row>
    <row r="46" spans="1:21" ht="12.75">
      <c r="A46" s="10" t="s">
        <v>47</v>
      </c>
      <c r="B46" s="11"/>
      <c r="C46" s="12"/>
      <c r="D46" s="13"/>
      <c r="E46" s="14"/>
      <c r="F46" s="15"/>
      <c r="G46" s="402">
        <f t="shared" si="3"/>
        <v>0</v>
      </c>
      <c r="H46" s="328"/>
      <c r="I46" s="141">
        <f t="shared" si="7"/>
        <v>0</v>
      </c>
      <c r="J46" s="60">
        <f t="shared" si="4"/>
        <v>0</v>
      </c>
      <c r="K46" s="16"/>
      <c r="L46" s="17"/>
      <c r="M46" s="17"/>
      <c r="N46" s="15"/>
      <c r="O46" s="69">
        <f t="shared" si="5"/>
        <v>0</v>
      </c>
      <c r="P46" s="18"/>
      <c r="Q46" s="92"/>
      <c r="R46" s="60">
        <f t="shared" si="8"/>
        <v>0</v>
      </c>
      <c r="S46" s="120">
        <f t="shared" si="9"/>
        <v>0</v>
      </c>
      <c r="T46" s="150">
        <f t="shared" si="10"/>
        <v>0</v>
      </c>
      <c r="U46"/>
    </row>
    <row r="47" spans="1:21" ht="12.75">
      <c r="A47" s="10" t="s">
        <v>48</v>
      </c>
      <c r="B47" s="11"/>
      <c r="C47" s="12"/>
      <c r="D47" s="13"/>
      <c r="E47" s="14"/>
      <c r="F47" s="15"/>
      <c r="G47" s="402">
        <f t="shared" si="3"/>
        <v>0</v>
      </c>
      <c r="H47" s="328"/>
      <c r="I47" s="141">
        <f t="shared" si="7"/>
        <v>0</v>
      </c>
      <c r="J47" s="60">
        <f t="shared" si="4"/>
        <v>0</v>
      </c>
      <c r="K47" s="16"/>
      <c r="L47" s="17"/>
      <c r="M47" s="17"/>
      <c r="N47" s="15"/>
      <c r="O47" s="69">
        <f t="shared" si="5"/>
        <v>0</v>
      </c>
      <c r="P47" s="18"/>
      <c r="Q47" s="92"/>
      <c r="R47" s="60">
        <f t="shared" si="8"/>
        <v>0</v>
      </c>
      <c r="S47" s="120">
        <f t="shared" si="9"/>
        <v>0</v>
      </c>
      <c r="T47" s="150">
        <f t="shared" si="10"/>
        <v>0</v>
      </c>
      <c r="U47"/>
    </row>
    <row r="48" spans="1:21" ht="12.75">
      <c r="A48" s="10" t="s">
        <v>49</v>
      </c>
      <c r="B48" s="11"/>
      <c r="C48" s="12"/>
      <c r="D48" s="13"/>
      <c r="E48" s="14"/>
      <c r="F48" s="15"/>
      <c r="G48" s="427">
        <f t="shared" si="3"/>
        <v>0</v>
      </c>
      <c r="H48" s="338"/>
      <c r="I48" s="141">
        <f t="shared" si="7"/>
        <v>0</v>
      </c>
      <c r="J48" s="60">
        <f t="shared" si="4"/>
        <v>0</v>
      </c>
      <c r="K48" s="16"/>
      <c r="L48" s="17"/>
      <c r="M48" s="17"/>
      <c r="N48" s="15"/>
      <c r="O48" s="60">
        <f t="shared" si="5"/>
        <v>0</v>
      </c>
      <c r="P48" s="18"/>
      <c r="Q48" s="92"/>
      <c r="R48" s="60">
        <f t="shared" si="8"/>
        <v>0</v>
      </c>
      <c r="S48" s="129">
        <f t="shared" si="9"/>
        <v>0</v>
      </c>
      <c r="T48" s="134">
        <f t="shared" si="10"/>
        <v>0</v>
      </c>
      <c r="U48"/>
    </row>
    <row r="49" spans="1:21" ht="12.75">
      <c r="A49" s="10" t="s">
        <v>50</v>
      </c>
      <c r="B49" s="11"/>
      <c r="C49" s="12"/>
      <c r="D49" s="13"/>
      <c r="E49" s="14"/>
      <c r="F49" s="15"/>
      <c r="G49" s="402">
        <f t="shared" si="3"/>
        <v>0</v>
      </c>
      <c r="H49" s="328"/>
      <c r="I49" s="141">
        <f t="shared" si="7"/>
        <v>0</v>
      </c>
      <c r="J49" s="60">
        <f t="shared" si="4"/>
        <v>0</v>
      </c>
      <c r="K49" s="16"/>
      <c r="L49" s="17"/>
      <c r="M49" s="17"/>
      <c r="N49" s="15"/>
      <c r="O49" s="69">
        <f t="shared" si="5"/>
        <v>0</v>
      </c>
      <c r="P49" s="18"/>
      <c r="Q49" s="92"/>
      <c r="R49" s="60">
        <f t="shared" si="8"/>
        <v>0</v>
      </c>
      <c r="S49" s="120">
        <f t="shared" si="9"/>
        <v>0</v>
      </c>
      <c r="T49" s="150">
        <f t="shared" si="10"/>
        <v>0</v>
      </c>
      <c r="U49"/>
    </row>
    <row r="50" spans="1:21" ht="12.75">
      <c r="A50" s="10" t="s">
        <v>51</v>
      </c>
      <c r="B50" s="11"/>
      <c r="C50" s="12"/>
      <c r="D50" s="13"/>
      <c r="E50" s="14"/>
      <c r="F50" s="15"/>
      <c r="G50" s="402">
        <f t="shared" si="3"/>
        <v>0</v>
      </c>
      <c r="H50" s="328"/>
      <c r="I50" s="141">
        <f t="shared" si="7"/>
        <v>0</v>
      </c>
      <c r="J50" s="60">
        <f t="shared" si="4"/>
        <v>0</v>
      </c>
      <c r="K50" s="16"/>
      <c r="L50" s="17"/>
      <c r="M50" s="17"/>
      <c r="N50" s="15"/>
      <c r="O50" s="69">
        <f t="shared" si="5"/>
        <v>0</v>
      </c>
      <c r="P50" s="18"/>
      <c r="Q50" s="92"/>
      <c r="R50" s="60">
        <f t="shared" si="8"/>
        <v>0</v>
      </c>
      <c r="S50" s="120">
        <f t="shared" si="9"/>
        <v>0</v>
      </c>
      <c r="T50" s="150">
        <f t="shared" si="10"/>
        <v>0</v>
      </c>
      <c r="U50"/>
    </row>
    <row r="51" spans="1:21" ht="12.75">
      <c r="A51" s="10" t="s">
        <v>52</v>
      </c>
      <c r="B51" s="11"/>
      <c r="C51" s="12"/>
      <c r="D51" s="13"/>
      <c r="E51" s="14"/>
      <c r="F51" s="15"/>
      <c r="G51" s="402">
        <f t="shared" si="3"/>
        <v>0</v>
      </c>
      <c r="H51" s="328"/>
      <c r="I51" s="141">
        <f t="shared" si="7"/>
        <v>0</v>
      </c>
      <c r="J51" s="60">
        <f t="shared" si="4"/>
        <v>0</v>
      </c>
      <c r="K51" s="16"/>
      <c r="L51" s="17"/>
      <c r="M51" s="17"/>
      <c r="N51" s="15"/>
      <c r="O51" s="69">
        <f t="shared" si="5"/>
        <v>0</v>
      </c>
      <c r="P51" s="18"/>
      <c r="Q51" s="92"/>
      <c r="R51" s="60">
        <f t="shared" si="8"/>
        <v>0</v>
      </c>
      <c r="S51" s="120">
        <f t="shared" si="9"/>
        <v>0</v>
      </c>
      <c r="T51" s="150">
        <f t="shared" si="10"/>
        <v>0</v>
      </c>
      <c r="U51"/>
    </row>
    <row r="52" spans="1:21" ht="12.75">
      <c r="A52" s="10" t="s">
        <v>53</v>
      </c>
      <c r="B52" s="11"/>
      <c r="C52" s="12"/>
      <c r="D52" s="13"/>
      <c r="E52" s="14"/>
      <c r="F52" s="15"/>
      <c r="G52" s="402">
        <f t="shared" si="3"/>
        <v>0</v>
      </c>
      <c r="H52" s="328"/>
      <c r="I52" s="141">
        <f t="shared" si="7"/>
        <v>0</v>
      </c>
      <c r="J52" s="60">
        <f t="shared" si="4"/>
        <v>0</v>
      </c>
      <c r="K52" s="16"/>
      <c r="L52" s="17"/>
      <c r="M52" s="17"/>
      <c r="N52" s="15"/>
      <c r="O52" s="69">
        <f t="shared" si="5"/>
        <v>0</v>
      </c>
      <c r="P52" s="18"/>
      <c r="Q52" s="92"/>
      <c r="R52" s="60">
        <f t="shared" si="8"/>
        <v>0</v>
      </c>
      <c r="S52" s="120">
        <f t="shared" si="9"/>
        <v>0</v>
      </c>
      <c r="T52" s="150">
        <f t="shared" si="10"/>
        <v>0</v>
      </c>
      <c r="U52"/>
    </row>
    <row r="53" spans="1:21" ht="12.75">
      <c r="A53" s="10" t="s">
        <v>54</v>
      </c>
      <c r="B53" s="11"/>
      <c r="C53" s="12"/>
      <c r="D53" s="13"/>
      <c r="E53" s="14"/>
      <c r="F53" s="15"/>
      <c r="G53" s="402">
        <f t="shared" si="3"/>
        <v>0</v>
      </c>
      <c r="H53" s="328"/>
      <c r="I53" s="141">
        <f t="shared" si="7"/>
        <v>0</v>
      </c>
      <c r="J53" s="60">
        <f t="shared" si="4"/>
        <v>0</v>
      </c>
      <c r="K53" s="16"/>
      <c r="L53" s="17"/>
      <c r="M53" s="17"/>
      <c r="N53" s="15"/>
      <c r="O53" s="69">
        <f t="shared" si="5"/>
        <v>0</v>
      </c>
      <c r="P53" s="18"/>
      <c r="Q53" s="92"/>
      <c r="R53" s="60">
        <f t="shared" si="8"/>
        <v>0</v>
      </c>
      <c r="S53" s="120">
        <f t="shared" si="9"/>
        <v>0</v>
      </c>
      <c r="T53" s="150">
        <f t="shared" si="10"/>
        <v>0</v>
      </c>
      <c r="U53"/>
    </row>
    <row r="54" spans="1:21" ht="12.75">
      <c r="A54" s="10" t="s">
        <v>55</v>
      </c>
      <c r="B54" s="11"/>
      <c r="C54" s="12"/>
      <c r="D54" s="13"/>
      <c r="E54" s="14"/>
      <c r="F54" s="15"/>
      <c r="G54" s="427">
        <f t="shared" si="3"/>
        <v>0</v>
      </c>
      <c r="H54" s="338"/>
      <c r="I54" s="141">
        <f t="shared" si="7"/>
        <v>0</v>
      </c>
      <c r="J54" s="60">
        <f t="shared" si="4"/>
        <v>0</v>
      </c>
      <c r="K54" s="16"/>
      <c r="L54" s="17"/>
      <c r="M54" s="17"/>
      <c r="N54" s="15"/>
      <c r="O54" s="60">
        <f t="shared" si="5"/>
        <v>0</v>
      </c>
      <c r="P54" s="18"/>
      <c r="Q54" s="92"/>
      <c r="R54" s="60">
        <f t="shared" si="8"/>
        <v>0</v>
      </c>
      <c r="S54" s="129">
        <f t="shared" si="9"/>
        <v>0</v>
      </c>
      <c r="T54" s="134">
        <f t="shared" si="10"/>
        <v>0</v>
      </c>
      <c r="U54"/>
    </row>
    <row r="55" spans="1:21" ht="12.75">
      <c r="A55" s="10" t="s">
        <v>56</v>
      </c>
      <c r="B55" s="11"/>
      <c r="C55" s="12"/>
      <c r="D55" s="13"/>
      <c r="E55" s="14"/>
      <c r="F55" s="15"/>
      <c r="G55" s="427">
        <f t="shared" si="3"/>
        <v>0</v>
      </c>
      <c r="H55" s="338"/>
      <c r="I55" s="141">
        <f t="shared" si="7"/>
        <v>0</v>
      </c>
      <c r="J55" s="60">
        <f t="shared" si="4"/>
        <v>0</v>
      </c>
      <c r="K55" s="16"/>
      <c r="L55" s="17"/>
      <c r="M55" s="17"/>
      <c r="N55" s="15"/>
      <c r="O55" s="60">
        <f t="shared" si="5"/>
        <v>0</v>
      </c>
      <c r="P55" s="18"/>
      <c r="Q55" s="92"/>
      <c r="R55" s="60">
        <f t="shared" si="8"/>
        <v>0</v>
      </c>
      <c r="S55" s="129">
        <f t="shared" si="9"/>
        <v>0</v>
      </c>
      <c r="T55" s="134">
        <f t="shared" si="10"/>
        <v>0</v>
      </c>
      <c r="U55"/>
    </row>
    <row r="56" spans="1:21" ht="12.75">
      <c r="A56" s="10" t="s">
        <v>57</v>
      </c>
      <c r="B56" s="11"/>
      <c r="C56" s="12"/>
      <c r="D56" s="13"/>
      <c r="E56" s="14"/>
      <c r="F56" s="15"/>
      <c r="G56" s="402">
        <f t="shared" si="3"/>
        <v>0</v>
      </c>
      <c r="H56" s="328"/>
      <c r="I56" s="141">
        <f t="shared" si="7"/>
        <v>0</v>
      </c>
      <c r="J56" s="60">
        <f t="shared" si="4"/>
        <v>0</v>
      </c>
      <c r="K56" s="16"/>
      <c r="L56" s="17"/>
      <c r="M56" s="17"/>
      <c r="N56" s="15"/>
      <c r="O56" s="69">
        <f t="shared" si="5"/>
        <v>0</v>
      </c>
      <c r="P56" s="18"/>
      <c r="Q56" s="92"/>
      <c r="R56" s="60">
        <f t="shared" si="8"/>
        <v>0</v>
      </c>
      <c r="S56" s="120">
        <f t="shared" si="9"/>
        <v>0</v>
      </c>
      <c r="T56" s="150">
        <f t="shared" si="10"/>
        <v>0</v>
      </c>
      <c r="U56"/>
    </row>
    <row r="57" spans="1:21" ht="12.75">
      <c r="A57" s="10" t="s">
        <v>58</v>
      </c>
      <c r="B57" s="11"/>
      <c r="C57" s="12"/>
      <c r="D57" s="13"/>
      <c r="E57" s="14"/>
      <c r="F57" s="15"/>
      <c r="G57" s="402">
        <f t="shared" si="3"/>
        <v>0</v>
      </c>
      <c r="H57" s="328"/>
      <c r="I57" s="141">
        <f t="shared" si="7"/>
        <v>0</v>
      </c>
      <c r="J57" s="60">
        <f t="shared" si="4"/>
        <v>0</v>
      </c>
      <c r="K57" s="16"/>
      <c r="L57" s="17"/>
      <c r="M57" s="17"/>
      <c r="N57" s="15"/>
      <c r="O57" s="69">
        <f t="shared" si="5"/>
        <v>0</v>
      </c>
      <c r="P57" s="18"/>
      <c r="Q57" s="92"/>
      <c r="R57" s="60">
        <f t="shared" si="8"/>
        <v>0</v>
      </c>
      <c r="S57" s="120">
        <f t="shared" si="9"/>
        <v>0</v>
      </c>
      <c r="T57" s="150">
        <f t="shared" si="10"/>
        <v>0</v>
      </c>
      <c r="U57"/>
    </row>
    <row r="58" spans="1:21" ht="12.75">
      <c r="A58" s="10" t="s">
        <v>59</v>
      </c>
      <c r="B58" s="11"/>
      <c r="C58" s="12"/>
      <c r="D58" s="13"/>
      <c r="E58" s="14"/>
      <c r="F58" s="15"/>
      <c r="G58" s="402">
        <f t="shared" si="3"/>
        <v>0</v>
      </c>
      <c r="H58" s="328"/>
      <c r="I58" s="141">
        <f t="shared" si="7"/>
        <v>0</v>
      </c>
      <c r="J58" s="60">
        <f t="shared" si="4"/>
        <v>0</v>
      </c>
      <c r="K58" s="16"/>
      <c r="L58" s="17"/>
      <c r="M58" s="17"/>
      <c r="N58" s="15"/>
      <c r="O58" s="69">
        <f t="shared" si="5"/>
        <v>0</v>
      </c>
      <c r="P58" s="18"/>
      <c r="Q58" s="92"/>
      <c r="R58" s="60">
        <f t="shared" si="8"/>
        <v>0</v>
      </c>
      <c r="S58" s="120">
        <f t="shared" si="9"/>
        <v>0</v>
      </c>
      <c r="T58" s="150">
        <f t="shared" si="10"/>
        <v>0</v>
      </c>
      <c r="U58"/>
    </row>
    <row r="59" spans="1:21" ht="12.75">
      <c r="A59" s="10" t="s">
        <v>60</v>
      </c>
      <c r="B59" s="11"/>
      <c r="C59" s="12"/>
      <c r="D59" s="13"/>
      <c r="E59" s="14"/>
      <c r="F59" s="15"/>
      <c r="G59" s="402">
        <f t="shared" si="3"/>
        <v>0</v>
      </c>
      <c r="H59" s="328"/>
      <c r="I59" s="141">
        <f t="shared" si="7"/>
        <v>0</v>
      </c>
      <c r="J59" s="60">
        <f t="shared" si="4"/>
        <v>0</v>
      </c>
      <c r="K59" s="16"/>
      <c r="L59" s="17"/>
      <c r="M59" s="17"/>
      <c r="N59" s="15"/>
      <c r="O59" s="69">
        <f t="shared" si="5"/>
        <v>0</v>
      </c>
      <c r="P59" s="18"/>
      <c r="Q59" s="92"/>
      <c r="R59" s="60">
        <f t="shared" si="8"/>
        <v>0</v>
      </c>
      <c r="S59" s="120">
        <f t="shared" si="9"/>
        <v>0</v>
      </c>
      <c r="T59" s="150">
        <f t="shared" si="10"/>
        <v>0</v>
      </c>
      <c r="U59"/>
    </row>
    <row r="60" spans="1:21" ht="12.75">
      <c r="A60" s="10" t="s">
        <v>61</v>
      </c>
      <c r="B60" s="11"/>
      <c r="C60" s="12"/>
      <c r="D60" s="13"/>
      <c r="E60" s="14"/>
      <c r="F60" s="15"/>
      <c r="G60" s="402">
        <f t="shared" si="3"/>
        <v>0</v>
      </c>
      <c r="H60" s="328"/>
      <c r="I60" s="141">
        <f t="shared" si="7"/>
        <v>0</v>
      </c>
      <c r="J60" s="60">
        <f t="shared" si="4"/>
        <v>0</v>
      </c>
      <c r="K60" s="16"/>
      <c r="L60" s="17"/>
      <c r="M60" s="17"/>
      <c r="N60" s="15"/>
      <c r="O60" s="69">
        <f t="shared" si="5"/>
        <v>0</v>
      </c>
      <c r="P60" s="18"/>
      <c r="Q60" s="92"/>
      <c r="R60" s="60">
        <f t="shared" si="8"/>
        <v>0</v>
      </c>
      <c r="S60" s="120">
        <f t="shared" si="9"/>
        <v>0</v>
      </c>
      <c r="T60" s="150">
        <f t="shared" si="10"/>
        <v>0</v>
      </c>
      <c r="U60"/>
    </row>
    <row r="61" spans="1:21" ht="12.75">
      <c r="A61" s="10" t="s">
        <v>62</v>
      </c>
      <c r="B61" s="11"/>
      <c r="C61" s="12"/>
      <c r="D61" s="13"/>
      <c r="E61" s="14"/>
      <c r="F61" s="15"/>
      <c r="G61" s="402">
        <f t="shared" si="3"/>
        <v>0</v>
      </c>
      <c r="H61" s="328"/>
      <c r="I61" s="141">
        <f t="shared" si="0"/>
        <v>0</v>
      </c>
      <c r="J61" s="60">
        <f t="shared" si="4"/>
        <v>0</v>
      </c>
      <c r="K61" s="16"/>
      <c r="L61" s="17"/>
      <c r="M61" s="17"/>
      <c r="N61" s="15"/>
      <c r="O61" s="69">
        <f t="shared" si="5"/>
        <v>0</v>
      </c>
      <c r="P61" s="18"/>
      <c r="Q61" s="92"/>
      <c r="R61" s="60">
        <f t="shared" si="6"/>
        <v>0</v>
      </c>
      <c r="S61" s="120">
        <f t="shared" si="1"/>
        <v>0</v>
      </c>
      <c r="T61" s="150">
        <f t="shared" si="2"/>
        <v>0</v>
      </c>
      <c r="U61"/>
    </row>
    <row r="62" spans="1:21" ht="12.75">
      <c r="A62" s="10" t="s">
        <v>63</v>
      </c>
      <c r="B62" s="11"/>
      <c r="C62" s="12"/>
      <c r="D62" s="13"/>
      <c r="E62" s="14"/>
      <c r="F62" s="15"/>
      <c r="G62" s="402">
        <f t="shared" si="3"/>
        <v>0</v>
      </c>
      <c r="H62" s="328"/>
      <c r="I62" s="141">
        <f t="shared" si="0"/>
        <v>0</v>
      </c>
      <c r="J62" s="60">
        <f t="shared" si="4"/>
        <v>0</v>
      </c>
      <c r="K62" s="16"/>
      <c r="L62" s="17"/>
      <c r="M62" s="17"/>
      <c r="N62" s="15"/>
      <c r="O62" s="69">
        <f t="shared" si="5"/>
        <v>0</v>
      </c>
      <c r="P62" s="18"/>
      <c r="Q62" s="92"/>
      <c r="R62" s="60">
        <f t="shared" si="6"/>
        <v>0</v>
      </c>
      <c r="S62" s="120">
        <f t="shared" si="1"/>
        <v>0</v>
      </c>
      <c r="T62" s="150">
        <f t="shared" si="2"/>
        <v>0</v>
      </c>
      <c r="U62"/>
    </row>
    <row r="63" spans="1:21" ht="12.75">
      <c r="A63" s="10" t="s">
        <v>64</v>
      </c>
      <c r="B63" s="11"/>
      <c r="C63" s="12"/>
      <c r="D63" s="13"/>
      <c r="E63" s="14"/>
      <c r="F63" s="15"/>
      <c r="G63" s="402">
        <f t="shared" si="3"/>
        <v>0</v>
      </c>
      <c r="H63" s="328"/>
      <c r="I63" s="141">
        <f t="shared" si="0"/>
        <v>0</v>
      </c>
      <c r="J63" s="60">
        <f t="shared" si="4"/>
        <v>0</v>
      </c>
      <c r="K63" s="16"/>
      <c r="L63" s="17"/>
      <c r="M63" s="17"/>
      <c r="N63" s="15"/>
      <c r="O63" s="69">
        <f t="shared" si="5"/>
        <v>0</v>
      </c>
      <c r="P63" s="18"/>
      <c r="Q63" s="92"/>
      <c r="R63" s="60">
        <f t="shared" si="6"/>
        <v>0</v>
      </c>
      <c r="S63" s="120">
        <f t="shared" si="1"/>
        <v>0</v>
      </c>
      <c r="T63" s="150">
        <f t="shared" si="2"/>
        <v>0</v>
      </c>
      <c r="U63"/>
    </row>
    <row r="64" spans="1:21" ht="12.75">
      <c r="A64" s="10" t="s">
        <v>65</v>
      </c>
      <c r="B64" s="11"/>
      <c r="C64" s="12"/>
      <c r="D64" s="13"/>
      <c r="E64" s="14"/>
      <c r="F64" s="15"/>
      <c r="G64" s="402">
        <f t="shared" si="3"/>
        <v>0</v>
      </c>
      <c r="H64" s="328"/>
      <c r="I64" s="141">
        <f t="shared" si="0"/>
        <v>0</v>
      </c>
      <c r="J64" s="60">
        <f t="shared" si="4"/>
        <v>0</v>
      </c>
      <c r="K64" s="16"/>
      <c r="L64" s="17"/>
      <c r="M64" s="17"/>
      <c r="N64" s="15"/>
      <c r="O64" s="69">
        <f t="shared" si="5"/>
        <v>0</v>
      </c>
      <c r="P64" s="18"/>
      <c r="Q64" s="92"/>
      <c r="R64" s="60">
        <f t="shared" si="6"/>
        <v>0</v>
      </c>
      <c r="S64" s="120">
        <f t="shared" si="1"/>
        <v>0</v>
      </c>
      <c r="T64" s="150">
        <f t="shared" si="2"/>
        <v>0</v>
      </c>
      <c r="U64"/>
    </row>
    <row r="65" spans="1:21" ht="12.75">
      <c r="A65" s="10" t="s">
        <v>66</v>
      </c>
      <c r="B65" s="11"/>
      <c r="C65" s="12"/>
      <c r="D65" s="13"/>
      <c r="E65" s="14"/>
      <c r="F65" s="15"/>
      <c r="G65" s="402">
        <f t="shared" si="3"/>
        <v>0</v>
      </c>
      <c r="H65" s="328"/>
      <c r="I65" s="141">
        <f t="shared" si="0"/>
        <v>0</v>
      </c>
      <c r="J65" s="60">
        <f t="shared" si="4"/>
        <v>0</v>
      </c>
      <c r="K65" s="16"/>
      <c r="L65" s="17"/>
      <c r="M65" s="17"/>
      <c r="N65" s="15"/>
      <c r="O65" s="69">
        <f t="shared" si="5"/>
        <v>0</v>
      </c>
      <c r="P65" s="18"/>
      <c r="Q65" s="92"/>
      <c r="R65" s="60">
        <f t="shared" si="6"/>
        <v>0</v>
      </c>
      <c r="S65" s="120">
        <f t="shared" si="1"/>
        <v>0</v>
      </c>
      <c r="T65" s="150">
        <f t="shared" si="2"/>
        <v>0</v>
      </c>
      <c r="U65"/>
    </row>
    <row r="66" spans="1:21" ht="12.75">
      <c r="A66" s="10" t="s">
        <v>92</v>
      </c>
      <c r="B66" s="11"/>
      <c r="C66" s="12"/>
      <c r="D66" s="13"/>
      <c r="E66" s="14"/>
      <c r="F66" s="15"/>
      <c r="G66" s="402">
        <f t="shared" si="3"/>
        <v>0</v>
      </c>
      <c r="H66" s="328"/>
      <c r="I66" s="141">
        <f t="shared" si="0"/>
        <v>0</v>
      </c>
      <c r="J66" s="60">
        <f t="shared" si="4"/>
        <v>0</v>
      </c>
      <c r="K66" s="16"/>
      <c r="L66" s="17"/>
      <c r="M66" s="17"/>
      <c r="N66" s="15"/>
      <c r="O66" s="69">
        <f t="shared" si="5"/>
        <v>0</v>
      </c>
      <c r="P66" s="18"/>
      <c r="Q66" s="92"/>
      <c r="R66" s="60">
        <f t="shared" si="6"/>
        <v>0</v>
      </c>
      <c r="S66" s="120">
        <f t="shared" si="1"/>
        <v>0</v>
      </c>
      <c r="T66" s="150">
        <f t="shared" si="2"/>
        <v>0</v>
      </c>
      <c r="U66"/>
    </row>
    <row r="67" spans="1:21" ht="12.75">
      <c r="A67" s="10" t="s">
        <v>93</v>
      </c>
      <c r="B67" s="11"/>
      <c r="C67" s="12"/>
      <c r="D67" s="13"/>
      <c r="E67" s="14"/>
      <c r="F67" s="15"/>
      <c r="G67" s="402">
        <f t="shared" si="3"/>
        <v>0</v>
      </c>
      <c r="H67" s="328"/>
      <c r="I67" s="141">
        <f t="shared" si="0"/>
        <v>0</v>
      </c>
      <c r="J67" s="60">
        <f t="shared" si="4"/>
        <v>0</v>
      </c>
      <c r="K67" s="16"/>
      <c r="L67" s="17"/>
      <c r="M67" s="17"/>
      <c r="N67" s="15"/>
      <c r="O67" s="69">
        <f t="shared" si="5"/>
        <v>0</v>
      </c>
      <c r="P67" s="18"/>
      <c r="Q67" s="92"/>
      <c r="R67" s="60">
        <f t="shared" si="6"/>
        <v>0</v>
      </c>
      <c r="S67" s="129">
        <f t="shared" si="1"/>
        <v>0</v>
      </c>
      <c r="T67" s="150">
        <f t="shared" si="2"/>
        <v>0</v>
      </c>
      <c r="U67"/>
    </row>
    <row r="68" spans="1:21" ht="12.75">
      <c r="A68" s="10" t="s">
        <v>94</v>
      </c>
      <c r="B68" s="11"/>
      <c r="C68" s="12"/>
      <c r="D68" s="13"/>
      <c r="E68" s="14"/>
      <c r="F68" s="15"/>
      <c r="G68" s="402">
        <f t="shared" si="3"/>
        <v>0</v>
      </c>
      <c r="H68" s="328"/>
      <c r="I68" s="141">
        <f t="shared" si="0"/>
        <v>0</v>
      </c>
      <c r="J68" s="60">
        <f t="shared" si="4"/>
        <v>0</v>
      </c>
      <c r="K68" s="16"/>
      <c r="L68" s="17"/>
      <c r="M68" s="17"/>
      <c r="N68" s="15"/>
      <c r="O68" s="69">
        <f t="shared" si="5"/>
        <v>0</v>
      </c>
      <c r="P68" s="18"/>
      <c r="Q68" s="92"/>
      <c r="R68" s="60">
        <f t="shared" si="6"/>
        <v>0</v>
      </c>
      <c r="S68" s="129">
        <f t="shared" si="1"/>
        <v>0</v>
      </c>
      <c r="T68" s="150">
        <f t="shared" si="2"/>
        <v>0</v>
      </c>
      <c r="U68"/>
    </row>
    <row r="69" spans="1:21" ht="12.75">
      <c r="A69" s="10" t="s">
        <v>95</v>
      </c>
      <c r="B69" s="11"/>
      <c r="C69" s="12"/>
      <c r="D69" s="13"/>
      <c r="E69" s="14"/>
      <c r="F69" s="15"/>
      <c r="G69" s="402">
        <f t="shared" si="3"/>
        <v>0</v>
      </c>
      <c r="H69" s="328"/>
      <c r="I69" s="141">
        <f t="shared" si="0"/>
        <v>0</v>
      </c>
      <c r="J69" s="60">
        <f t="shared" si="4"/>
        <v>0</v>
      </c>
      <c r="K69" s="16"/>
      <c r="L69" s="17"/>
      <c r="M69" s="17"/>
      <c r="N69" s="15"/>
      <c r="O69" s="69">
        <f t="shared" si="5"/>
        <v>0</v>
      </c>
      <c r="P69" s="18"/>
      <c r="Q69" s="92"/>
      <c r="R69" s="60">
        <f t="shared" si="6"/>
        <v>0</v>
      </c>
      <c r="S69" s="120">
        <f t="shared" si="1"/>
        <v>0</v>
      </c>
      <c r="T69" s="150">
        <f t="shared" si="2"/>
        <v>0</v>
      </c>
      <c r="U69"/>
    </row>
    <row r="70" spans="1:21" ht="12.75">
      <c r="A70" s="10" t="s">
        <v>96</v>
      </c>
      <c r="B70" s="11"/>
      <c r="C70" s="12"/>
      <c r="D70" s="13"/>
      <c r="E70" s="14"/>
      <c r="F70" s="15"/>
      <c r="G70" s="402">
        <f t="shared" si="3"/>
        <v>0</v>
      </c>
      <c r="H70" s="328"/>
      <c r="I70" s="141">
        <f t="shared" si="0"/>
        <v>0</v>
      </c>
      <c r="J70" s="60">
        <f t="shared" si="4"/>
        <v>0</v>
      </c>
      <c r="K70" s="16"/>
      <c r="L70" s="17"/>
      <c r="M70" s="17"/>
      <c r="N70" s="15"/>
      <c r="O70" s="69">
        <f t="shared" si="5"/>
        <v>0</v>
      </c>
      <c r="P70" s="18"/>
      <c r="Q70" s="92"/>
      <c r="R70" s="60">
        <f t="shared" si="6"/>
        <v>0</v>
      </c>
      <c r="S70" s="120">
        <f t="shared" si="1"/>
        <v>0</v>
      </c>
      <c r="T70" s="150">
        <f t="shared" si="2"/>
        <v>0</v>
      </c>
      <c r="U70"/>
    </row>
    <row r="71" spans="1:21" ht="12.75">
      <c r="A71" s="10" t="s">
        <v>97</v>
      </c>
      <c r="B71" s="11"/>
      <c r="C71" s="12"/>
      <c r="D71" s="13"/>
      <c r="E71" s="14"/>
      <c r="F71" s="15"/>
      <c r="G71" s="402">
        <f t="shared" si="3"/>
        <v>0</v>
      </c>
      <c r="H71" s="328"/>
      <c r="I71" s="141">
        <f t="shared" si="0"/>
        <v>0</v>
      </c>
      <c r="J71" s="60">
        <f aca="true" t="shared" si="11" ref="J71:J105">ROUND(IF((D71-C71)&lt;0,,(I71+K71+L71+M71+N71)/40*(D71-C71)*2),0)</f>
        <v>0</v>
      </c>
      <c r="K71" s="16"/>
      <c r="L71" s="17"/>
      <c r="M71" s="17"/>
      <c r="N71" s="15"/>
      <c r="O71" s="69">
        <f t="shared" si="5"/>
        <v>0</v>
      </c>
      <c r="P71" s="18"/>
      <c r="Q71" s="92"/>
      <c r="R71" s="60">
        <f t="shared" si="6"/>
        <v>0</v>
      </c>
      <c r="S71" s="120">
        <f t="shared" si="1"/>
        <v>0</v>
      </c>
      <c r="T71" s="150">
        <f t="shared" si="2"/>
        <v>0</v>
      </c>
      <c r="U71"/>
    </row>
    <row r="72" spans="1:21" ht="12.75">
      <c r="A72" s="10" t="s">
        <v>98</v>
      </c>
      <c r="B72" s="11"/>
      <c r="C72" s="12"/>
      <c r="D72" s="13"/>
      <c r="E72" s="14"/>
      <c r="F72" s="15"/>
      <c r="G72" s="402">
        <f t="shared" si="3"/>
        <v>0</v>
      </c>
      <c r="H72" s="328"/>
      <c r="I72" s="141">
        <f t="shared" si="0"/>
        <v>0</v>
      </c>
      <c r="J72" s="60">
        <f t="shared" si="11"/>
        <v>0</v>
      </c>
      <c r="K72" s="16"/>
      <c r="L72" s="17"/>
      <c r="M72" s="17"/>
      <c r="N72" s="15"/>
      <c r="O72" s="69">
        <f t="shared" si="5"/>
        <v>0</v>
      </c>
      <c r="P72" s="18"/>
      <c r="Q72" s="92"/>
      <c r="R72" s="60">
        <f t="shared" si="6"/>
        <v>0</v>
      </c>
      <c r="S72" s="120">
        <f t="shared" si="1"/>
        <v>0</v>
      </c>
      <c r="T72" s="150">
        <f t="shared" si="2"/>
        <v>0</v>
      </c>
      <c r="U72"/>
    </row>
    <row r="73" spans="1:21" ht="12.75">
      <c r="A73" s="10" t="s">
        <v>99</v>
      </c>
      <c r="B73" s="11"/>
      <c r="C73" s="12"/>
      <c r="D73" s="13"/>
      <c r="E73" s="14"/>
      <c r="F73" s="15"/>
      <c r="G73" s="402">
        <f t="shared" si="3"/>
        <v>0</v>
      </c>
      <c r="H73" s="328"/>
      <c r="I73" s="141">
        <f t="shared" si="0"/>
        <v>0</v>
      </c>
      <c r="J73" s="60">
        <f t="shared" si="11"/>
        <v>0</v>
      </c>
      <c r="K73" s="16"/>
      <c r="L73" s="17"/>
      <c r="M73" s="17"/>
      <c r="N73" s="15"/>
      <c r="O73" s="69">
        <f t="shared" si="5"/>
        <v>0</v>
      </c>
      <c r="P73" s="18"/>
      <c r="Q73" s="92"/>
      <c r="R73" s="60">
        <f t="shared" si="6"/>
        <v>0</v>
      </c>
      <c r="S73" s="120">
        <f t="shared" si="1"/>
        <v>0</v>
      </c>
      <c r="T73" s="150">
        <f t="shared" si="2"/>
        <v>0</v>
      </c>
      <c r="U73"/>
    </row>
    <row r="74" spans="1:21" ht="12.75">
      <c r="A74" s="10" t="s">
        <v>100</v>
      </c>
      <c r="B74" s="11"/>
      <c r="C74" s="12"/>
      <c r="D74" s="13"/>
      <c r="E74" s="14"/>
      <c r="F74" s="15"/>
      <c r="G74" s="402">
        <f t="shared" si="3"/>
        <v>0</v>
      </c>
      <c r="H74" s="328"/>
      <c r="I74" s="141">
        <f t="shared" si="0"/>
        <v>0</v>
      </c>
      <c r="J74" s="60">
        <f t="shared" si="11"/>
        <v>0</v>
      </c>
      <c r="K74" s="16"/>
      <c r="L74" s="17"/>
      <c r="M74" s="17"/>
      <c r="N74" s="15"/>
      <c r="O74" s="69">
        <f t="shared" si="5"/>
        <v>0</v>
      </c>
      <c r="P74" s="18"/>
      <c r="Q74" s="92"/>
      <c r="R74" s="60">
        <f t="shared" si="6"/>
        <v>0</v>
      </c>
      <c r="S74" s="120">
        <f t="shared" si="1"/>
        <v>0</v>
      </c>
      <c r="T74" s="150">
        <f t="shared" si="2"/>
        <v>0</v>
      </c>
      <c r="U74"/>
    </row>
    <row r="75" spans="1:21" ht="12.75">
      <c r="A75" s="10" t="s">
        <v>101</v>
      </c>
      <c r="B75" s="11"/>
      <c r="C75" s="12"/>
      <c r="D75" s="13"/>
      <c r="E75" s="14"/>
      <c r="F75" s="15"/>
      <c r="G75" s="402">
        <f t="shared" si="3"/>
        <v>0</v>
      </c>
      <c r="H75" s="328"/>
      <c r="I75" s="141">
        <f t="shared" si="0"/>
        <v>0</v>
      </c>
      <c r="J75" s="60">
        <f t="shared" si="11"/>
        <v>0</v>
      </c>
      <c r="K75" s="16"/>
      <c r="L75" s="17"/>
      <c r="M75" s="17"/>
      <c r="N75" s="15"/>
      <c r="O75" s="69">
        <f t="shared" si="5"/>
        <v>0</v>
      </c>
      <c r="P75" s="18"/>
      <c r="Q75" s="92"/>
      <c r="R75" s="60">
        <f t="shared" si="6"/>
        <v>0</v>
      </c>
      <c r="S75" s="129">
        <f t="shared" si="1"/>
        <v>0</v>
      </c>
      <c r="T75" s="150">
        <f t="shared" si="2"/>
        <v>0</v>
      </c>
      <c r="U75"/>
    </row>
    <row r="76" spans="1:21" ht="12.75">
      <c r="A76" s="10" t="s">
        <v>129</v>
      </c>
      <c r="B76" s="11"/>
      <c r="C76" s="12"/>
      <c r="D76" s="13"/>
      <c r="E76" s="14"/>
      <c r="F76" s="15"/>
      <c r="G76" s="402">
        <f t="shared" si="3"/>
        <v>0</v>
      </c>
      <c r="H76" s="328"/>
      <c r="I76" s="141">
        <f t="shared" si="0"/>
        <v>0</v>
      </c>
      <c r="J76" s="60">
        <f t="shared" si="11"/>
        <v>0</v>
      </c>
      <c r="K76" s="16"/>
      <c r="L76" s="17"/>
      <c r="M76" s="17"/>
      <c r="N76" s="15"/>
      <c r="O76" s="69">
        <f t="shared" si="5"/>
        <v>0</v>
      </c>
      <c r="P76" s="18"/>
      <c r="Q76" s="92"/>
      <c r="R76" s="60">
        <f t="shared" si="6"/>
        <v>0</v>
      </c>
      <c r="S76" s="120">
        <f t="shared" si="1"/>
        <v>0</v>
      </c>
      <c r="T76" s="150">
        <f t="shared" si="2"/>
        <v>0</v>
      </c>
      <c r="U76"/>
    </row>
    <row r="77" spans="1:21" ht="12.75">
      <c r="A77" s="10" t="s">
        <v>130</v>
      </c>
      <c r="B77" s="11"/>
      <c r="C77" s="12"/>
      <c r="D77" s="13"/>
      <c r="E77" s="14"/>
      <c r="F77" s="15"/>
      <c r="G77" s="402">
        <f t="shared" si="3"/>
        <v>0</v>
      </c>
      <c r="H77" s="328"/>
      <c r="I77" s="141">
        <f t="shared" si="0"/>
        <v>0</v>
      </c>
      <c r="J77" s="60">
        <f t="shared" si="11"/>
        <v>0</v>
      </c>
      <c r="K77" s="16"/>
      <c r="L77" s="17"/>
      <c r="M77" s="17"/>
      <c r="N77" s="15"/>
      <c r="O77" s="69">
        <f t="shared" si="5"/>
        <v>0</v>
      </c>
      <c r="P77" s="18"/>
      <c r="Q77" s="92"/>
      <c r="R77" s="60">
        <f t="shared" si="6"/>
        <v>0</v>
      </c>
      <c r="S77" s="120">
        <f t="shared" si="1"/>
        <v>0</v>
      </c>
      <c r="T77" s="150">
        <f t="shared" si="2"/>
        <v>0</v>
      </c>
      <c r="U77"/>
    </row>
    <row r="78" spans="1:21" ht="12.75">
      <c r="A78" s="10" t="s">
        <v>131</v>
      </c>
      <c r="B78" s="11"/>
      <c r="C78" s="12"/>
      <c r="D78" s="13"/>
      <c r="E78" s="14"/>
      <c r="F78" s="15"/>
      <c r="G78" s="402">
        <f t="shared" si="3"/>
        <v>0</v>
      </c>
      <c r="H78" s="328"/>
      <c r="I78" s="141">
        <f t="shared" si="0"/>
        <v>0</v>
      </c>
      <c r="J78" s="60">
        <f t="shared" si="11"/>
        <v>0</v>
      </c>
      <c r="K78" s="16"/>
      <c r="L78" s="17"/>
      <c r="M78" s="17"/>
      <c r="N78" s="15"/>
      <c r="O78" s="69">
        <f t="shared" si="5"/>
        <v>0</v>
      </c>
      <c r="P78" s="18"/>
      <c r="Q78" s="92"/>
      <c r="R78" s="60">
        <f t="shared" si="6"/>
        <v>0</v>
      </c>
      <c r="S78" s="120">
        <f t="shared" si="1"/>
        <v>0</v>
      </c>
      <c r="T78" s="150">
        <f t="shared" si="2"/>
        <v>0</v>
      </c>
      <c r="U78"/>
    </row>
    <row r="79" spans="1:21" ht="12.75">
      <c r="A79" s="10" t="s">
        <v>132</v>
      </c>
      <c r="B79" s="11"/>
      <c r="C79" s="12"/>
      <c r="D79" s="13"/>
      <c r="E79" s="14"/>
      <c r="F79" s="15"/>
      <c r="G79" s="402">
        <f t="shared" si="3"/>
        <v>0</v>
      </c>
      <c r="H79" s="328"/>
      <c r="I79" s="141">
        <f t="shared" si="0"/>
        <v>0</v>
      </c>
      <c r="J79" s="60">
        <f t="shared" si="11"/>
        <v>0</v>
      </c>
      <c r="K79" s="16"/>
      <c r="L79" s="17"/>
      <c r="M79" s="17"/>
      <c r="N79" s="15"/>
      <c r="O79" s="69">
        <f t="shared" si="5"/>
        <v>0</v>
      </c>
      <c r="P79" s="18"/>
      <c r="Q79" s="92"/>
      <c r="R79" s="60">
        <f t="shared" si="6"/>
        <v>0</v>
      </c>
      <c r="S79" s="120">
        <f t="shared" si="1"/>
        <v>0</v>
      </c>
      <c r="T79" s="150">
        <f t="shared" si="2"/>
        <v>0</v>
      </c>
      <c r="U79"/>
    </row>
    <row r="80" spans="1:21" ht="12.75">
      <c r="A80" s="10" t="s">
        <v>133</v>
      </c>
      <c r="B80" s="11"/>
      <c r="C80" s="12"/>
      <c r="D80" s="13"/>
      <c r="E80" s="14"/>
      <c r="F80" s="15"/>
      <c r="G80" s="402">
        <f t="shared" si="3"/>
        <v>0</v>
      </c>
      <c r="H80" s="328"/>
      <c r="I80" s="141">
        <f t="shared" si="0"/>
        <v>0</v>
      </c>
      <c r="J80" s="60">
        <f t="shared" si="11"/>
        <v>0</v>
      </c>
      <c r="K80" s="16"/>
      <c r="L80" s="17"/>
      <c r="M80" s="17"/>
      <c r="N80" s="15"/>
      <c r="O80" s="69">
        <f t="shared" si="5"/>
        <v>0</v>
      </c>
      <c r="P80" s="18"/>
      <c r="Q80" s="92"/>
      <c r="R80" s="60">
        <f t="shared" si="6"/>
        <v>0</v>
      </c>
      <c r="S80" s="120">
        <f t="shared" si="1"/>
        <v>0</v>
      </c>
      <c r="T80" s="150">
        <f t="shared" si="2"/>
        <v>0</v>
      </c>
      <c r="U80"/>
    </row>
    <row r="81" spans="1:21" ht="12.75">
      <c r="A81" s="10" t="s">
        <v>134</v>
      </c>
      <c r="B81" s="11"/>
      <c r="C81" s="12"/>
      <c r="D81" s="13"/>
      <c r="E81" s="14"/>
      <c r="F81" s="15"/>
      <c r="G81" s="402">
        <f t="shared" si="3"/>
        <v>0</v>
      </c>
      <c r="H81" s="328"/>
      <c r="I81" s="141">
        <f t="shared" si="0"/>
        <v>0</v>
      </c>
      <c r="J81" s="60">
        <f t="shared" si="11"/>
        <v>0</v>
      </c>
      <c r="K81" s="16"/>
      <c r="L81" s="17"/>
      <c r="M81" s="17"/>
      <c r="N81" s="15"/>
      <c r="O81" s="69">
        <f t="shared" si="5"/>
        <v>0</v>
      </c>
      <c r="P81" s="18"/>
      <c r="Q81" s="92"/>
      <c r="R81" s="60">
        <f t="shared" si="6"/>
        <v>0</v>
      </c>
      <c r="S81" s="120">
        <f t="shared" si="1"/>
        <v>0</v>
      </c>
      <c r="T81" s="150">
        <f t="shared" si="2"/>
        <v>0</v>
      </c>
      <c r="U81"/>
    </row>
    <row r="82" spans="1:21" ht="12.75">
      <c r="A82" s="10" t="s">
        <v>135</v>
      </c>
      <c r="B82" s="11"/>
      <c r="C82" s="12"/>
      <c r="D82" s="13"/>
      <c r="E82" s="14"/>
      <c r="F82" s="15"/>
      <c r="G82" s="402">
        <f t="shared" si="3"/>
        <v>0</v>
      </c>
      <c r="H82" s="328"/>
      <c r="I82" s="141">
        <f t="shared" si="0"/>
        <v>0</v>
      </c>
      <c r="J82" s="60">
        <f t="shared" si="11"/>
        <v>0</v>
      </c>
      <c r="K82" s="16"/>
      <c r="L82" s="17"/>
      <c r="M82" s="17"/>
      <c r="N82" s="15"/>
      <c r="O82" s="69">
        <f t="shared" si="5"/>
        <v>0</v>
      </c>
      <c r="P82" s="18"/>
      <c r="Q82" s="92"/>
      <c r="R82" s="60">
        <f t="shared" si="6"/>
        <v>0</v>
      </c>
      <c r="S82" s="120">
        <f t="shared" si="1"/>
        <v>0</v>
      </c>
      <c r="T82" s="150">
        <f t="shared" si="2"/>
        <v>0</v>
      </c>
      <c r="U82"/>
    </row>
    <row r="83" spans="1:21" ht="12.75">
      <c r="A83" s="10" t="s">
        <v>136</v>
      </c>
      <c r="B83" s="11"/>
      <c r="C83" s="12"/>
      <c r="D83" s="13"/>
      <c r="E83" s="14"/>
      <c r="F83" s="15"/>
      <c r="G83" s="402">
        <f t="shared" si="3"/>
        <v>0</v>
      </c>
      <c r="H83" s="328"/>
      <c r="I83" s="141">
        <f t="shared" si="0"/>
        <v>0</v>
      </c>
      <c r="J83" s="60">
        <f t="shared" si="11"/>
        <v>0</v>
      </c>
      <c r="K83" s="16"/>
      <c r="L83" s="17"/>
      <c r="M83" s="17"/>
      <c r="N83" s="15"/>
      <c r="O83" s="69">
        <f t="shared" si="5"/>
        <v>0</v>
      </c>
      <c r="P83" s="18"/>
      <c r="Q83" s="92"/>
      <c r="R83" s="60">
        <f t="shared" si="6"/>
        <v>0</v>
      </c>
      <c r="S83" s="120">
        <f t="shared" si="1"/>
        <v>0</v>
      </c>
      <c r="T83" s="150">
        <f t="shared" si="2"/>
        <v>0</v>
      </c>
      <c r="U83"/>
    </row>
    <row r="84" spans="1:21" ht="12.75">
      <c r="A84" s="10" t="s">
        <v>137</v>
      </c>
      <c r="B84" s="11"/>
      <c r="C84" s="12"/>
      <c r="D84" s="13"/>
      <c r="E84" s="14"/>
      <c r="F84" s="15"/>
      <c r="G84" s="402">
        <f t="shared" si="3"/>
        <v>0</v>
      </c>
      <c r="H84" s="328"/>
      <c r="I84" s="141">
        <f t="shared" si="0"/>
        <v>0</v>
      </c>
      <c r="J84" s="60">
        <f t="shared" si="11"/>
        <v>0</v>
      </c>
      <c r="K84" s="16"/>
      <c r="L84" s="17"/>
      <c r="M84" s="17"/>
      <c r="N84" s="15"/>
      <c r="O84" s="69">
        <f t="shared" si="5"/>
        <v>0</v>
      </c>
      <c r="P84" s="18"/>
      <c r="Q84" s="92"/>
      <c r="R84" s="60">
        <f t="shared" si="6"/>
        <v>0</v>
      </c>
      <c r="S84" s="120">
        <f t="shared" si="1"/>
        <v>0</v>
      </c>
      <c r="T84" s="150">
        <f t="shared" si="2"/>
        <v>0</v>
      </c>
      <c r="U84"/>
    </row>
    <row r="85" spans="1:21" ht="12.75">
      <c r="A85" s="10" t="s">
        <v>138</v>
      </c>
      <c r="B85" s="11"/>
      <c r="C85" s="12"/>
      <c r="D85" s="13"/>
      <c r="E85" s="14"/>
      <c r="F85" s="15"/>
      <c r="G85" s="402">
        <f t="shared" si="3"/>
        <v>0</v>
      </c>
      <c r="H85" s="328"/>
      <c r="I85" s="141">
        <f t="shared" si="0"/>
        <v>0</v>
      </c>
      <c r="J85" s="60">
        <f t="shared" si="11"/>
        <v>0</v>
      </c>
      <c r="K85" s="16"/>
      <c r="L85" s="17"/>
      <c r="M85" s="17"/>
      <c r="N85" s="15"/>
      <c r="O85" s="69">
        <f t="shared" si="5"/>
        <v>0</v>
      </c>
      <c r="P85" s="18"/>
      <c r="Q85" s="92"/>
      <c r="R85" s="60">
        <f t="shared" si="6"/>
        <v>0</v>
      </c>
      <c r="S85" s="120">
        <f t="shared" si="1"/>
        <v>0</v>
      </c>
      <c r="T85" s="150">
        <f t="shared" si="2"/>
        <v>0</v>
      </c>
      <c r="U85"/>
    </row>
    <row r="86" spans="1:21" ht="12.75">
      <c r="A86" s="10" t="s">
        <v>139</v>
      </c>
      <c r="B86" s="11"/>
      <c r="C86" s="12"/>
      <c r="D86" s="13"/>
      <c r="E86" s="14"/>
      <c r="F86" s="15"/>
      <c r="G86" s="402">
        <f t="shared" si="3"/>
        <v>0</v>
      </c>
      <c r="H86" s="328"/>
      <c r="I86" s="141">
        <f t="shared" si="0"/>
        <v>0</v>
      </c>
      <c r="J86" s="60">
        <f t="shared" si="11"/>
        <v>0</v>
      </c>
      <c r="K86" s="16"/>
      <c r="L86" s="17"/>
      <c r="M86" s="17"/>
      <c r="N86" s="15"/>
      <c r="O86" s="69">
        <f t="shared" si="5"/>
        <v>0</v>
      </c>
      <c r="P86" s="18"/>
      <c r="Q86" s="92"/>
      <c r="R86" s="60">
        <f t="shared" si="6"/>
        <v>0</v>
      </c>
      <c r="S86" s="120">
        <f t="shared" si="1"/>
        <v>0</v>
      </c>
      <c r="T86" s="150">
        <f t="shared" si="2"/>
        <v>0</v>
      </c>
      <c r="U86"/>
    </row>
    <row r="87" spans="1:21" ht="12.75">
      <c r="A87" s="10" t="s">
        <v>140</v>
      </c>
      <c r="B87" s="11"/>
      <c r="C87" s="12"/>
      <c r="D87" s="13"/>
      <c r="E87" s="14"/>
      <c r="F87" s="15"/>
      <c r="G87" s="402">
        <f t="shared" si="3"/>
        <v>0</v>
      </c>
      <c r="H87" s="328"/>
      <c r="I87" s="141">
        <f t="shared" si="0"/>
        <v>0</v>
      </c>
      <c r="J87" s="60">
        <f t="shared" si="11"/>
        <v>0</v>
      </c>
      <c r="K87" s="16"/>
      <c r="L87" s="17"/>
      <c r="M87" s="17"/>
      <c r="N87" s="15"/>
      <c r="O87" s="69">
        <f t="shared" si="5"/>
        <v>0</v>
      </c>
      <c r="P87" s="18"/>
      <c r="Q87" s="92"/>
      <c r="R87" s="60">
        <f t="shared" si="6"/>
        <v>0</v>
      </c>
      <c r="S87" s="120">
        <f t="shared" si="1"/>
        <v>0</v>
      </c>
      <c r="T87" s="150">
        <f t="shared" si="2"/>
        <v>0</v>
      </c>
      <c r="U87"/>
    </row>
    <row r="88" spans="1:21" ht="12.75">
      <c r="A88" s="10" t="s">
        <v>141</v>
      </c>
      <c r="B88" s="11"/>
      <c r="C88" s="12"/>
      <c r="D88" s="13"/>
      <c r="E88" s="14"/>
      <c r="F88" s="15"/>
      <c r="G88" s="402">
        <f t="shared" si="3"/>
        <v>0</v>
      </c>
      <c r="H88" s="328"/>
      <c r="I88" s="141">
        <f t="shared" si="0"/>
        <v>0</v>
      </c>
      <c r="J88" s="60">
        <f t="shared" si="11"/>
        <v>0</v>
      </c>
      <c r="K88" s="16"/>
      <c r="L88" s="17"/>
      <c r="M88" s="17"/>
      <c r="N88" s="15"/>
      <c r="O88" s="69">
        <f t="shared" si="5"/>
        <v>0</v>
      </c>
      <c r="P88" s="18"/>
      <c r="Q88" s="92"/>
      <c r="R88" s="60">
        <f t="shared" si="6"/>
        <v>0</v>
      </c>
      <c r="S88" s="120">
        <f t="shared" si="1"/>
        <v>0</v>
      </c>
      <c r="T88" s="150">
        <f t="shared" si="2"/>
        <v>0</v>
      </c>
      <c r="U88"/>
    </row>
    <row r="89" spans="1:21" ht="12.75">
      <c r="A89" s="10" t="s">
        <v>142</v>
      </c>
      <c r="B89" s="11"/>
      <c r="C89" s="12"/>
      <c r="D89" s="13"/>
      <c r="E89" s="14"/>
      <c r="F89" s="15"/>
      <c r="G89" s="402">
        <f t="shared" si="3"/>
        <v>0</v>
      </c>
      <c r="H89" s="328"/>
      <c r="I89" s="141">
        <f t="shared" si="0"/>
        <v>0</v>
      </c>
      <c r="J89" s="60">
        <f t="shared" si="11"/>
        <v>0</v>
      </c>
      <c r="K89" s="16"/>
      <c r="L89" s="17"/>
      <c r="M89" s="17"/>
      <c r="N89" s="15"/>
      <c r="O89" s="69">
        <f t="shared" si="5"/>
        <v>0</v>
      </c>
      <c r="P89" s="18"/>
      <c r="Q89" s="92"/>
      <c r="R89" s="60">
        <f t="shared" si="6"/>
        <v>0</v>
      </c>
      <c r="S89" s="120">
        <f t="shared" si="1"/>
        <v>0</v>
      </c>
      <c r="T89" s="150">
        <f t="shared" si="2"/>
        <v>0</v>
      </c>
      <c r="U89"/>
    </row>
    <row r="90" spans="1:21" ht="12.75">
      <c r="A90" s="10" t="s">
        <v>143</v>
      </c>
      <c r="B90" s="11"/>
      <c r="C90" s="12"/>
      <c r="D90" s="13"/>
      <c r="E90" s="14"/>
      <c r="F90" s="15"/>
      <c r="G90" s="402">
        <f t="shared" si="3"/>
        <v>0</v>
      </c>
      <c r="H90" s="328"/>
      <c r="I90" s="141">
        <f t="shared" si="0"/>
        <v>0</v>
      </c>
      <c r="J90" s="60">
        <f t="shared" si="11"/>
        <v>0</v>
      </c>
      <c r="K90" s="16"/>
      <c r="L90" s="17"/>
      <c r="M90" s="17"/>
      <c r="N90" s="15"/>
      <c r="O90" s="69">
        <f t="shared" si="5"/>
        <v>0</v>
      </c>
      <c r="P90" s="18"/>
      <c r="Q90" s="92"/>
      <c r="R90" s="60">
        <f t="shared" si="6"/>
        <v>0</v>
      </c>
      <c r="S90" s="120">
        <f t="shared" si="1"/>
        <v>0</v>
      </c>
      <c r="T90" s="150">
        <f t="shared" si="2"/>
        <v>0</v>
      </c>
      <c r="U90"/>
    </row>
    <row r="91" spans="1:21" ht="12.75">
      <c r="A91" s="10" t="s">
        <v>144</v>
      </c>
      <c r="B91" s="11"/>
      <c r="C91" s="12"/>
      <c r="D91" s="13"/>
      <c r="E91" s="14"/>
      <c r="F91" s="15"/>
      <c r="G91" s="402">
        <f t="shared" si="3"/>
        <v>0</v>
      </c>
      <c r="H91" s="328"/>
      <c r="I91" s="141">
        <f t="shared" si="0"/>
        <v>0</v>
      </c>
      <c r="J91" s="60">
        <f t="shared" si="11"/>
        <v>0</v>
      </c>
      <c r="K91" s="16"/>
      <c r="L91" s="17"/>
      <c r="M91" s="17"/>
      <c r="N91" s="15"/>
      <c r="O91" s="69">
        <f t="shared" si="5"/>
        <v>0</v>
      </c>
      <c r="P91" s="18"/>
      <c r="Q91" s="92"/>
      <c r="R91" s="60">
        <f t="shared" si="6"/>
        <v>0</v>
      </c>
      <c r="S91" s="120">
        <f t="shared" si="1"/>
        <v>0</v>
      </c>
      <c r="T91" s="150">
        <f t="shared" si="2"/>
        <v>0</v>
      </c>
      <c r="U91"/>
    </row>
    <row r="92" spans="1:21" ht="12.75">
      <c r="A92" s="10" t="s">
        <v>145</v>
      </c>
      <c r="B92" s="11"/>
      <c r="C92" s="12"/>
      <c r="D92" s="13"/>
      <c r="E92" s="14"/>
      <c r="F92" s="15"/>
      <c r="G92" s="402">
        <f t="shared" si="3"/>
        <v>0</v>
      </c>
      <c r="H92" s="328"/>
      <c r="I92" s="141">
        <f t="shared" si="0"/>
        <v>0</v>
      </c>
      <c r="J92" s="60">
        <f t="shared" si="11"/>
        <v>0</v>
      </c>
      <c r="K92" s="16"/>
      <c r="L92" s="17"/>
      <c r="M92" s="17"/>
      <c r="N92" s="15"/>
      <c r="O92" s="69">
        <f t="shared" si="5"/>
        <v>0</v>
      </c>
      <c r="P92" s="18"/>
      <c r="Q92" s="92"/>
      <c r="R92" s="60">
        <f t="shared" si="6"/>
        <v>0</v>
      </c>
      <c r="S92" s="120">
        <f t="shared" si="1"/>
        <v>0</v>
      </c>
      <c r="T92" s="150">
        <f t="shared" si="2"/>
        <v>0</v>
      </c>
      <c r="U92"/>
    </row>
    <row r="93" spans="1:21" ht="12.75">
      <c r="A93" s="10" t="s">
        <v>146</v>
      </c>
      <c r="B93" s="11"/>
      <c r="C93" s="12"/>
      <c r="D93" s="13"/>
      <c r="E93" s="14"/>
      <c r="F93" s="15"/>
      <c r="G93" s="402">
        <f t="shared" si="3"/>
        <v>0</v>
      </c>
      <c r="H93" s="328"/>
      <c r="I93" s="141">
        <f t="shared" si="0"/>
        <v>0</v>
      </c>
      <c r="J93" s="60">
        <f t="shared" si="11"/>
        <v>0</v>
      </c>
      <c r="K93" s="16"/>
      <c r="L93" s="17"/>
      <c r="M93" s="17"/>
      <c r="N93" s="15"/>
      <c r="O93" s="69">
        <f t="shared" si="5"/>
        <v>0</v>
      </c>
      <c r="P93" s="18"/>
      <c r="Q93" s="92"/>
      <c r="R93" s="60">
        <f t="shared" si="6"/>
        <v>0</v>
      </c>
      <c r="S93" s="120">
        <f t="shared" si="1"/>
        <v>0</v>
      </c>
      <c r="T93" s="150">
        <f t="shared" si="2"/>
        <v>0</v>
      </c>
      <c r="U93"/>
    </row>
    <row r="94" spans="1:21" ht="12.75">
      <c r="A94" s="10" t="s">
        <v>147</v>
      </c>
      <c r="B94" s="11"/>
      <c r="C94" s="12"/>
      <c r="D94" s="13"/>
      <c r="E94" s="14"/>
      <c r="F94" s="15"/>
      <c r="G94" s="402">
        <f t="shared" si="3"/>
        <v>0</v>
      </c>
      <c r="H94" s="328"/>
      <c r="I94" s="141">
        <f t="shared" si="0"/>
        <v>0</v>
      </c>
      <c r="J94" s="60">
        <f t="shared" si="11"/>
        <v>0</v>
      </c>
      <c r="K94" s="16"/>
      <c r="L94" s="17"/>
      <c r="M94" s="17"/>
      <c r="N94" s="15"/>
      <c r="O94" s="69">
        <f t="shared" si="5"/>
        <v>0</v>
      </c>
      <c r="P94" s="18"/>
      <c r="Q94" s="92"/>
      <c r="R94" s="60">
        <f t="shared" si="6"/>
        <v>0</v>
      </c>
      <c r="S94" s="120">
        <f t="shared" si="1"/>
        <v>0</v>
      </c>
      <c r="T94" s="150">
        <f t="shared" si="2"/>
        <v>0</v>
      </c>
      <c r="U94"/>
    </row>
    <row r="95" spans="1:21" ht="12.75">
      <c r="A95" s="10" t="s">
        <v>148</v>
      </c>
      <c r="B95" s="11"/>
      <c r="C95" s="12"/>
      <c r="D95" s="13"/>
      <c r="E95" s="14"/>
      <c r="F95" s="15"/>
      <c r="G95" s="402">
        <f t="shared" si="3"/>
        <v>0</v>
      </c>
      <c r="H95" s="328"/>
      <c r="I95" s="141">
        <f t="shared" si="0"/>
        <v>0</v>
      </c>
      <c r="J95" s="60">
        <f t="shared" si="11"/>
        <v>0</v>
      </c>
      <c r="K95" s="16"/>
      <c r="L95" s="17"/>
      <c r="M95" s="17"/>
      <c r="N95" s="15"/>
      <c r="O95" s="69">
        <f t="shared" si="5"/>
        <v>0</v>
      </c>
      <c r="P95" s="18"/>
      <c r="Q95" s="92"/>
      <c r="R95" s="60">
        <f t="shared" si="6"/>
        <v>0</v>
      </c>
      <c r="S95" s="120">
        <f t="shared" si="1"/>
        <v>0</v>
      </c>
      <c r="T95" s="150">
        <f t="shared" si="2"/>
        <v>0</v>
      </c>
      <c r="U95"/>
    </row>
    <row r="96" spans="1:21" ht="12.75">
      <c r="A96" s="10" t="s">
        <v>149</v>
      </c>
      <c r="B96" s="11"/>
      <c r="C96" s="12"/>
      <c r="D96" s="13"/>
      <c r="E96" s="14"/>
      <c r="F96" s="15"/>
      <c r="G96" s="427">
        <f t="shared" si="3"/>
        <v>0</v>
      </c>
      <c r="H96" s="338"/>
      <c r="I96" s="141">
        <f t="shared" si="0"/>
        <v>0</v>
      </c>
      <c r="J96" s="60">
        <f t="shared" si="11"/>
        <v>0</v>
      </c>
      <c r="K96" s="16"/>
      <c r="L96" s="17"/>
      <c r="M96" s="17"/>
      <c r="N96" s="15"/>
      <c r="O96" s="60">
        <f t="shared" si="5"/>
        <v>0</v>
      </c>
      <c r="P96" s="18"/>
      <c r="Q96" s="92"/>
      <c r="R96" s="60">
        <f t="shared" si="6"/>
        <v>0</v>
      </c>
      <c r="S96" s="129">
        <f t="shared" si="1"/>
        <v>0</v>
      </c>
      <c r="T96" s="134">
        <f t="shared" si="2"/>
        <v>0</v>
      </c>
      <c r="U96"/>
    </row>
    <row r="97" spans="1:21" ht="12.75">
      <c r="A97" s="10" t="s">
        <v>150</v>
      </c>
      <c r="B97" s="11"/>
      <c r="C97" s="12"/>
      <c r="D97" s="13"/>
      <c r="E97" s="14"/>
      <c r="F97" s="15"/>
      <c r="G97" s="402">
        <f t="shared" si="3"/>
        <v>0</v>
      </c>
      <c r="H97" s="328"/>
      <c r="I97" s="141">
        <f t="shared" si="0"/>
        <v>0</v>
      </c>
      <c r="J97" s="60">
        <f t="shared" si="11"/>
        <v>0</v>
      </c>
      <c r="K97" s="16"/>
      <c r="L97" s="17"/>
      <c r="M97" s="17"/>
      <c r="N97" s="15"/>
      <c r="O97" s="69">
        <f t="shared" si="5"/>
        <v>0</v>
      </c>
      <c r="P97" s="18"/>
      <c r="Q97" s="92"/>
      <c r="R97" s="60">
        <f t="shared" si="6"/>
        <v>0</v>
      </c>
      <c r="S97" s="120">
        <f t="shared" si="1"/>
        <v>0</v>
      </c>
      <c r="T97" s="150">
        <f t="shared" si="2"/>
        <v>0</v>
      </c>
      <c r="U97"/>
    </row>
    <row r="98" spans="1:21" ht="12.75">
      <c r="A98" s="10" t="s">
        <v>151</v>
      </c>
      <c r="B98" s="11"/>
      <c r="C98" s="12"/>
      <c r="D98" s="13"/>
      <c r="E98" s="14"/>
      <c r="F98" s="15"/>
      <c r="G98" s="402">
        <f t="shared" si="3"/>
        <v>0</v>
      </c>
      <c r="H98" s="328"/>
      <c r="I98" s="141">
        <f t="shared" si="0"/>
        <v>0</v>
      </c>
      <c r="J98" s="60">
        <f t="shared" si="11"/>
        <v>0</v>
      </c>
      <c r="K98" s="16"/>
      <c r="L98" s="17"/>
      <c r="M98" s="17"/>
      <c r="N98" s="15"/>
      <c r="O98" s="69">
        <f t="shared" si="5"/>
        <v>0</v>
      </c>
      <c r="P98" s="18"/>
      <c r="Q98" s="92"/>
      <c r="R98" s="60">
        <f t="shared" si="6"/>
        <v>0</v>
      </c>
      <c r="S98" s="120">
        <f t="shared" si="1"/>
        <v>0</v>
      </c>
      <c r="T98" s="150">
        <f t="shared" si="2"/>
        <v>0</v>
      </c>
      <c r="U98"/>
    </row>
    <row r="99" spans="1:21" ht="12.75">
      <c r="A99" s="10" t="s">
        <v>152</v>
      </c>
      <c r="B99" s="11"/>
      <c r="C99" s="12"/>
      <c r="D99" s="13"/>
      <c r="E99" s="14"/>
      <c r="F99" s="15"/>
      <c r="G99" s="402">
        <f t="shared" si="3"/>
        <v>0</v>
      </c>
      <c r="H99" s="328"/>
      <c r="I99" s="141">
        <f t="shared" si="0"/>
        <v>0</v>
      </c>
      <c r="J99" s="60">
        <f t="shared" si="11"/>
        <v>0</v>
      </c>
      <c r="K99" s="16"/>
      <c r="L99" s="17"/>
      <c r="M99" s="17"/>
      <c r="N99" s="15"/>
      <c r="O99" s="69">
        <f t="shared" si="5"/>
        <v>0</v>
      </c>
      <c r="P99" s="18"/>
      <c r="Q99" s="92"/>
      <c r="R99" s="60">
        <f t="shared" si="6"/>
        <v>0</v>
      </c>
      <c r="S99" s="120">
        <f t="shared" si="1"/>
        <v>0</v>
      </c>
      <c r="T99" s="150">
        <f t="shared" si="2"/>
        <v>0</v>
      </c>
      <c r="U99"/>
    </row>
    <row r="100" spans="1:21" ht="12.75">
      <c r="A100" s="10" t="s">
        <v>153</v>
      </c>
      <c r="B100" s="11"/>
      <c r="C100" s="12"/>
      <c r="D100" s="13"/>
      <c r="E100" s="14"/>
      <c r="F100" s="15"/>
      <c r="G100" s="402">
        <f t="shared" si="3"/>
        <v>0</v>
      </c>
      <c r="H100" s="328"/>
      <c r="I100" s="141">
        <f aca="true" t="shared" si="12" ref="I100:I105">ROUND(IF(E100=0,,H100*S100),0)</f>
        <v>0</v>
      </c>
      <c r="J100" s="60">
        <f t="shared" si="11"/>
        <v>0</v>
      </c>
      <c r="K100" s="16"/>
      <c r="L100" s="17"/>
      <c r="M100" s="17"/>
      <c r="N100" s="15"/>
      <c r="O100" s="69">
        <f t="shared" si="5"/>
        <v>0</v>
      </c>
      <c r="P100" s="18"/>
      <c r="Q100" s="92"/>
      <c r="R100" s="60">
        <f t="shared" si="6"/>
        <v>0</v>
      </c>
      <c r="S100" s="120">
        <f aca="true" t="shared" si="13" ref="S100:S105">ROUND(IF(C100=0,0,IF((D100/C100)&gt;1,1,D100/C100)),2)</f>
        <v>0</v>
      </c>
      <c r="T100" s="150">
        <f aca="true" t="shared" si="14" ref="T100:T105">IF(C100=0,0,D100/C100)</f>
        <v>0</v>
      </c>
      <c r="U100"/>
    </row>
    <row r="101" spans="1:21" ht="12.75">
      <c r="A101" s="10" t="s">
        <v>154</v>
      </c>
      <c r="B101" s="11"/>
      <c r="C101" s="12"/>
      <c r="D101" s="13"/>
      <c r="E101" s="14"/>
      <c r="F101" s="15"/>
      <c r="G101" s="402">
        <f>IF(F101&gt;0,D101/C101*(F101+P101/12),0)</f>
        <v>0</v>
      </c>
      <c r="H101" s="328"/>
      <c r="I101" s="141">
        <f t="shared" si="12"/>
        <v>0</v>
      </c>
      <c r="J101" s="60">
        <f t="shared" si="11"/>
        <v>0</v>
      </c>
      <c r="K101" s="16"/>
      <c r="L101" s="17"/>
      <c r="M101" s="17"/>
      <c r="N101" s="15"/>
      <c r="O101" s="69">
        <f>SUM(I101:N101)</f>
        <v>0</v>
      </c>
      <c r="P101" s="18"/>
      <c r="Q101" s="92"/>
      <c r="R101" s="60">
        <f>SUM(O101*12+Q101)</f>
        <v>0</v>
      </c>
      <c r="S101" s="120">
        <f t="shared" si="13"/>
        <v>0</v>
      </c>
      <c r="T101" s="150">
        <f t="shared" si="14"/>
        <v>0</v>
      </c>
      <c r="U101"/>
    </row>
    <row r="102" spans="1:21" ht="12.75">
      <c r="A102" s="10" t="s">
        <v>155</v>
      </c>
      <c r="B102" s="11"/>
      <c r="C102" s="12"/>
      <c r="D102" s="13"/>
      <c r="E102" s="14"/>
      <c r="F102" s="15"/>
      <c r="G102" s="402">
        <f>IF(F102&gt;0,D102/C102*(F102+P102/12),0)</f>
        <v>0</v>
      </c>
      <c r="H102" s="328"/>
      <c r="I102" s="141">
        <f t="shared" si="12"/>
        <v>0</v>
      </c>
      <c r="J102" s="60">
        <f t="shared" si="11"/>
        <v>0</v>
      </c>
      <c r="K102" s="16"/>
      <c r="L102" s="17"/>
      <c r="M102" s="17"/>
      <c r="N102" s="15"/>
      <c r="O102" s="69">
        <f>SUM(I102:N102)</f>
        <v>0</v>
      </c>
      <c r="P102" s="18"/>
      <c r="Q102" s="92"/>
      <c r="R102" s="60">
        <f>SUM(O102*12+Q102)</f>
        <v>0</v>
      </c>
      <c r="S102" s="120">
        <f t="shared" si="13"/>
        <v>0</v>
      </c>
      <c r="T102" s="150">
        <f t="shared" si="14"/>
        <v>0</v>
      </c>
      <c r="U102"/>
    </row>
    <row r="103" spans="1:21" ht="12.75">
      <c r="A103" s="10" t="s">
        <v>156</v>
      </c>
      <c r="B103" s="11"/>
      <c r="C103" s="12"/>
      <c r="D103" s="13"/>
      <c r="E103" s="14"/>
      <c r="F103" s="15"/>
      <c r="G103" s="402">
        <f>IF(F103&gt;0,D103/C103*(F103+P103/12),0)</f>
        <v>0</v>
      </c>
      <c r="H103" s="328"/>
      <c r="I103" s="141">
        <f t="shared" si="12"/>
        <v>0</v>
      </c>
      <c r="J103" s="60">
        <f t="shared" si="11"/>
        <v>0</v>
      </c>
      <c r="K103" s="16"/>
      <c r="L103" s="17"/>
      <c r="M103" s="17"/>
      <c r="N103" s="15"/>
      <c r="O103" s="69">
        <f>SUM(I103:N103)</f>
        <v>0</v>
      </c>
      <c r="P103" s="18"/>
      <c r="Q103" s="92"/>
      <c r="R103" s="60">
        <f>SUM(O103*12+Q103)</f>
        <v>0</v>
      </c>
      <c r="S103" s="120">
        <f t="shared" si="13"/>
        <v>0</v>
      </c>
      <c r="T103" s="150">
        <f t="shared" si="14"/>
        <v>0</v>
      </c>
      <c r="U103"/>
    </row>
    <row r="104" spans="1:21" ht="12.75">
      <c r="A104" s="10" t="s">
        <v>157</v>
      </c>
      <c r="B104" s="11"/>
      <c r="C104" s="12"/>
      <c r="D104" s="13"/>
      <c r="E104" s="14"/>
      <c r="F104" s="15"/>
      <c r="G104" s="402">
        <f>IF(F104&gt;0,D104/C104*(F104+P104/12),0)</f>
        <v>0</v>
      </c>
      <c r="H104" s="328"/>
      <c r="I104" s="141">
        <f t="shared" si="12"/>
        <v>0</v>
      </c>
      <c r="J104" s="60">
        <f t="shared" si="11"/>
        <v>0</v>
      </c>
      <c r="K104" s="16"/>
      <c r="L104" s="17"/>
      <c r="M104" s="17"/>
      <c r="N104" s="15"/>
      <c r="O104" s="69">
        <f>SUM(I104:N104)</f>
        <v>0</v>
      </c>
      <c r="P104" s="18"/>
      <c r="Q104" s="92"/>
      <c r="R104" s="60">
        <f>SUM(O104*12+Q104)</f>
        <v>0</v>
      </c>
      <c r="S104" s="120">
        <f t="shared" si="13"/>
        <v>0</v>
      </c>
      <c r="T104" s="150">
        <f t="shared" si="14"/>
        <v>0</v>
      </c>
      <c r="U104"/>
    </row>
    <row r="105" spans="1:21" ht="13.5" thickBot="1">
      <c r="A105" s="10" t="s">
        <v>158</v>
      </c>
      <c r="B105" s="142"/>
      <c r="C105" s="143"/>
      <c r="D105" s="144"/>
      <c r="E105" s="145"/>
      <c r="F105" s="146"/>
      <c r="G105" s="428">
        <f>IF(F105&gt;0,D105/C105*(F105+P105/12),0)</f>
        <v>0</v>
      </c>
      <c r="H105" s="412"/>
      <c r="I105" s="141">
        <f t="shared" si="12"/>
        <v>0</v>
      </c>
      <c r="J105" s="60">
        <f t="shared" si="11"/>
        <v>0</v>
      </c>
      <c r="K105" s="20"/>
      <c r="L105" s="21"/>
      <c r="M105" s="21"/>
      <c r="N105" s="146"/>
      <c r="O105" s="152">
        <f>SUM(I105:N105)</f>
        <v>0</v>
      </c>
      <c r="P105" s="147"/>
      <c r="Q105" s="419"/>
      <c r="R105" s="61">
        <f>SUM(O105*12+Q105)</f>
        <v>0</v>
      </c>
      <c r="S105" s="148">
        <f t="shared" si="13"/>
        <v>0</v>
      </c>
      <c r="T105" s="150">
        <f t="shared" si="14"/>
        <v>0</v>
      </c>
      <c r="U105"/>
    </row>
    <row r="106" spans="1:21" ht="12.75">
      <c r="A106" s="550" t="s">
        <v>67</v>
      </c>
      <c r="B106" s="22" t="s">
        <v>68</v>
      </c>
      <c r="C106" s="70">
        <f>SUM(C6:C105)</f>
        <v>0</v>
      </c>
      <c r="D106" s="71">
        <f>SUM(D6:D105)</f>
        <v>0</v>
      </c>
      <c r="E106" s="23"/>
      <c r="F106" s="24"/>
      <c r="G106" s="84">
        <f aca="true" t="shared" si="15" ref="G106:T106">SUM(G6:G105)</f>
        <v>0</v>
      </c>
      <c r="H106" s="75">
        <f t="shared" si="15"/>
        <v>0</v>
      </c>
      <c r="I106" s="104">
        <f t="shared" si="15"/>
        <v>0</v>
      </c>
      <c r="J106" s="83">
        <f t="shared" si="15"/>
        <v>0</v>
      </c>
      <c r="K106" s="75">
        <f t="shared" si="15"/>
        <v>0</v>
      </c>
      <c r="L106" s="77">
        <f t="shared" si="15"/>
        <v>0</v>
      </c>
      <c r="M106" s="77">
        <f t="shared" si="15"/>
        <v>0</v>
      </c>
      <c r="N106" s="76">
        <f t="shared" si="15"/>
        <v>0</v>
      </c>
      <c r="O106" s="83">
        <f t="shared" si="15"/>
        <v>0</v>
      </c>
      <c r="P106" s="139"/>
      <c r="Q106" s="76">
        <f t="shared" si="15"/>
        <v>0</v>
      </c>
      <c r="R106" s="103">
        <f t="shared" si="15"/>
        <v>0</v>
      </c>
      <c r="S106" s="121">
        <f t="shared" si="15"/>
        <v>0</v>
      </c>
      <c r="T106" s="84">
        <f t="shared" si="15"/>
        <v>0</v>
      </c>
      <c r="U106"/>
    </row>
    <row r="107" spans="1:21" ht="13.5" thickBot="1">
      <c r="A107" s="549"/>
      <c r="B107" s="27" t="s">
        <v>69</v>
      </c>
      <c r="C107" s="72">
        <f>IF(C6&gt;0,AVERAGE(C6:C105),0)</f>
        <v>0</v>
      </c>
      <c r="D107" s="73">
        <f>IF(D6&gt;0,AVERAGE(D6:D105),0)</f>
        <v>0</v>
      </c>
      <c r="E107" s="74">
        <f>IF(E6&gt;0,AVERAGE(E6:E105),0)</f>
        <v>0</v>
      </c>
      <c r="F107" s="391">
        <f>IF(F6&gt;0,AVERAGE(F6:F105),0)</f>
        <v>0</v>
      </c>
      <c r="G107" s="138">
        <f>IF(T6&gt;0,IF(G106/T106&gt;12,12,G106/T106),0)</f>
        <v>0</v>
      </c>
      <c r="H107" s="80">
        <f>IF(H6&gt;0,AVERAGE(H6:H105),0)</f>
        <v>0</v>
      </c>
      <c r="I107" s="88">
        <f>IF(S106=0,0,I106/S106)</f>
        <v>0</v>
      </c>
      <c r="J107" s="79">
        <f>IF(S106=0,0,J106/S106)</f>
        <v>0</v>
      </c>
      <c r="K107" s="80">
        <f>IF(K106&gt;0,AVERAGE(K6:K105),0)</f>
        <v>0</v>
      </c>
      <c r="L107" s="81">
        <f>IF(L106&gt;0,AVERAGE(L6:L105),0)</f>
        <v>0</v>
      </c>
      <c r="M107" s="81">
        <f>IF(M106&gt;0,AVERAGE(M6:M105),0)</f>
        <v>0</v>
      </c>
      <c r="N107" s="78">
        <f>IF(N106&gt;0,AVERAGE(N6:N105),0)</f>
        <v>0</v>
      </c>
      <c r="O107" s="211">
        <f>IF(S106=0,0,O106/S106)</f>
        <v>0</v>
      </c>
      <c r="P107" s="165"/>
      <c r="Q107" s="151"/>
      <c r="R107" s="28"/>
      <c r="S107" s="122"/>
      <c r="T107" s="123"/>
      <c r="U107"/>
    </row>
    <row r="108" spans="3:21" ht="12.75">
      <c r="C108" s="31"/>
      <c r="D108" s="32"/>
      <c r="E108" s="31"/>
      <c r="F108" s="31"/>
      <c r="G108" s="32"/>
      <c r="H108" s="31"/>
      <c r="I108" s="31"/>
      <c r="J108" s="31"/>
      <c r="K108" s="31"/>
      <c r="L108" s="31"/>
      <c r="M108" s="31"/>
      <c r="N108" s="33"/>
      <c r="O108" s="34"/>
      <c r="P108" s="35"/>
      <c r="Q108" s="33" t="s">
        <v>70</v>
      </c>
      <c r="R108" s="36">
        <f>IF(S106=0,0,(R106-12*J106-Q106)/S106/12)</f>
        <v>0</v>
      </c>
      <c r="S108" s="31"/>
      <c r="U108"/>
    </row>
    <row r="109" spans="2:21" ht="12.75" customHeight="1" thickBot="1">
      <c r="B109" s="35" t="s">
        <v>159</v>
      </c>
      <c r="D109" s="3"/>
      <c r="E109"/>
      <c r="U109"/>
    </row>
    <row r="110" spans="1:21" ht="12" customHeight="1">
      <c r="A110" s="548"/>
      <c r="B110" s="507" t="s">
        <v>177</v>
      </c>
      <c r="C110" s="513" t="s">
        <v>1</v>
      </c>
      <c r="D110" s="514"/>
      <c r="E110" s="511" t="s">
        <v>2</v>
      </c>
      <c r="F110" s="512"/>
      <c r="G110" s="167"/>
      <c r="H110" s="512" t="s">
        <v>102</v>
      </c>
      <c r="I110" s="517"/>
      <c r="J110" s="493" t="s">
        <v>164</v>
      </c>
      <c r="K110" s="495" t="s">
        <v>3</v>
      </c>
      <c r="L110" s="496"/>
      <c r="M110" s="496"/>
      <c r="N110" s="547"/>
      <c r="O110" s="493" t="s">
        <v>103</v>
      </c>
      <c r="P110" s="493" t="s">
        <v>119</v>
      </c>
      <c r="Q110" s="501" t="s">
        <v>104</v>
      </c>
      <c r="R110" s="493" t="s">
        <v>105</v>
      </c>
      <c r="S110" s="498" t="s">
        <v>106</v>
      </c>
      <c r="T110" s="493" t="s">
        <v>163</v>
      </c>
      <c r="U110"/>
    </row>
    <row r="111" spans="1:21" ht="23.25" customHeight="1" thickBot="1">
      <c r="A111" s="550"/>
      <c r="B111" s="508"/>
      <c r="C111" s="5" t="s">
        <v>107</v>
      </c>
      <c r="D111" s="125" t="s">
        <v>108</v>
      </c>
      <c r="E111" s="5" t="s">
        <v>109</v>
      </c>
      <c r="F111" s="126" t="s">
        <v>110</v>
      </c>
      <c r="G111" s="169" t="s">
        <v>118</v>
      </c>
      <c r="H111" s="6" t="s">
        <v>111</v>
      </c>
      <c r="I111" s="66" t="s">
        <v>108</v>
      </c>
      <c r="J111" s="494"/>
      <c r="K111" s="64" t="s">
        <v>4</v>
      </c>
      <c r="L111" s="65" t="s">
        <v>5</v>
      </c>
      <c r="M111" s="126" t="s">
        <v>171</v>
      </c>
      <c r="N111" s="66" t="s">
        <v>113</v>
      </c>
      <c r="O111" s="500"/>
      <c r="P111" s="494"/>
      <c r="Q111" s="502"/>
      <c r="R111" s="500"/>
      <c r="S111" s="499"/>
      <c r="T111" s="494"/>
      <c r="U111"/>
    </row>
    <row r="112" spans="1:21" ht="12.75">
      <c r="A112" s="8" t="s">
        <v>7</v>
      </c>
      <c r="B112" s="431"/>
      <c r="C112" s="324"/>
      <c r="D112" s="325"/>
      <c r="E112" s="326"/>
      <c r="F112" s="327"/>
      <c r="G112" s="160">
        <f>IF(F112&gt;0,D112/C112*(F112+P112/12),0)</f>
        <v>0</v>
      </c>
      <c r="H112" s="328"/>
      <c r="I112" s="104">
        <f>ROUND(IF(E112=0,,H112*S112),0)</f>
        <v>0</v>
      </c>
      <c r="J112" s="60">
        <f>ROUND(IF((D112-C112)&lt;0,,(I112+K112+L112+M112+N112)/40*(D112-C112)*2),0)</f>
        <v>0</v>
      </c>
      <c r="K112" s="326"/>
      <c r="L112" s="331"/>
      <c r="M112" s="331"/>
      <c r="N112" s="374"/>
      <c r="O112" s="59">
        <f>SUM(I112:N112)</f>
        <v>0</v>
      </c>
      <c r="P112" s="9"/>
      <c r="Q112" s="91"/>
      <c r="R112" s="59">
        <f>SUM(O112*12+Q112)</f>
        <v>0</v>
      </c>
      <c r="S112" s="120">
        <f>ROUND(IF(C112=0,0,IF((D112/C112)&gt;1,1,D112/C112)),2)</f>
        <v>0</v>
      </c>
      <c r="T112" s="150">
        <f>IF(C112=0,0,D112/C112)</f>
        <v>0</v>
      </c>
      <c r="U112"/>
    </row>
    <row r="113" spans="1:21" ht="12.75">
      <c r="A113" s="10" t="s">
        <v>8</v>
      </c>
      <c r="B113" s="336"/>
      <c r="C113" s="342"/>
      <c r="D113" s="343"/>
      <c r="E113" s="338"/>
      <c r="F113" s="344"/>
      <c r="G113" s="305">
        <f aca="true" t="shared" si="16" ref="G113:G211">IF(F113&gt;0,D113/C113*(F113+P113/12),0)</f>
        <v>0</v>
      </c>
      <c r="H113" s="338"/>
      <c r="I113" s="164">
        <f>ROUND(IF(E113=0,,H113*S113),0)</f>
        <v>0</v>
      </c>
      <c r="J113" s="60">
        <f aca="true" t="shared" si="17" ref="J113:J176">ROUND(IF((D113-C113)&lt;0,,(I113+K113+L113+M113+N113)/40*(D113-C113)*2),0)</f>
        <v>0</v>
      </c>
      <c r="K113" s="338"/>
      <c r="L113" s="339"/>
      <c r="M113" s="339"/>
      <c r="N113" s="375"/>
      <c r="O113" s="60">
        <f aca="true" t="shared" si="18" ref="O113:O211">SUM(I113:N113)</f>
        <v>0</v>
      </c>
      <c r="P113" s="18"/>
      <c r="Q113" s="92"/>
      <c r="R113" s="60">
        <f>SUM(O113*12+Q113)</f>
        <v>0</v>
      </c>
      <c r="S113" s="129">
        <f>ROUND(IF(C113=0,0,IF((D113/C113)&gt;1,1,D113/C113)),2)</f>
        <v>0</v>
      </c>
      <c r="T113" s="150">
        <f>IF(C113=0,0,D113/C113)</f>
        <v>0</v>
      </c>
      <c r="U113"/>
    </row>
    <row r="114" spans="1:21" ht="12.75">
      <c r="A114" s="10" t="s">
        <v>9</v>
      </c>
      <c r="B114" s="336"/>
      <c r="C114" s="342"/>
      <c r="D114" s="343"/>
      <c r="E114" s="338"/>
      <c r="F114" s="344"/>
      <c r="G114" s="305">
        <f t="shared" si="16"/>
        <v>0</v>
      </c>
      <c r="H114" s="338"/>
      <c r="I114" s="164">
        <f>ROUND(IF(E114=0,,H114*S114),0)</f>
        <v>0</v>
      </c>
      <c r="J114" s="60">
        <f t="shared" si="17"/>
        <v>0</v>
      </c>
      <c r="K114" s="338"/>
      <c r="L114" s="339"/>
      <c r="M114" s="339"/>
      <c r="N114" s="375"/>
      <c r="O114" s="60">
        <f t="shared" si="18"/>
        <v>0</v>
      </c>
      <c r="P114" s="18"/>
      <c r="Q114" s="92"/>
      <c r="R114" s="60">
        <f>SUM(O114*12+Q114)</f>
        <v>0</v>
      </c>
      <c r="S114" s="129">
        <f>ROUND(IF(C114=0,0,IF((D114/C114)&gt;1,1,D114/C114)),2)</f>
        <v>0</v>
      </c>
      <c r="T114" s="150">
        <f>IF(C114=0,0,D114/C114)</f>
        <v>0</v>
      </c>
      <c r="U114"/>
    </row>
    <row r="115" spans="1:21" ht="12.75">
      <c r="A115" s="10" t="s">
        <v>10</v>
      </c>
      <c r="B115" s="11"/>
      <c r="C115" s="12"/>
      <c r="D115" s="13"/>
      <c r="E115" s="14"/>
      <c r="F115" s="15"/>
      <c r="G115" s="427">
        <f t="shared" si="16"/>
        <v>0</v>
      </c>
      <c r="H115" s="338"/>
      <c r="I115" s="164">
        <f>ROUND(IF(E115=0,,H115*S115),0)</f>
        <v>0</v>
      </c>
      <c r="J115" s="60">
        <f t="shared" si="17"/>
        <v>0</v>
      </c>
      <c r="K115" s="16"/>
      <c r="L115" s="17"/>
      <c r="M115" s="17"/>
      <c r="N115" s="15"/>
      <c r="O115" s="60">
        <f t="shared" si="18"/>
        <v>0</v>
      </c>
      <c r="P115" s="18"/>
      <c r="Q115" s="92"/>
      <c r="R115" s="60">
        <f>SUM(O115*12+Q115)</f>
        <v>0</v>
      </c>
      <c r="S115" s="129">
        <f>ROUND(IF(C115=0,0,IF((D115/C115)&gt;1,1,D115/C115)),2)</f>
        <v>0</v>
      </c>
      <c r="T115" s="150">
        <f>IF(C115=0,0,D115/C115)</f>
        <v>0</v>
      </c>
      <c r="U115"/>
    </row>
    <row r="116" spans="1:21" ht="12.75">
      <c r="A116" s="10" t="s">
        <v>11</v>
      </c>
      <c r="B116" s="11"/>
      <c r="C116" s="12"/>
      <c r="D116" s="13"/>
      <c r="E116" s="14"/>
      <c r="F116" s="15"/>
      <c r="G116" s="427">
        <f t="shared" si="16"/>
        <v>0</v>
      </c>
      <c r="H116" s="338"/>
      <c r="I116" s="164">
        <f aca="true" t="shared" si="19" ref="I116:I179">ROUND(IF(E116=0,,H116*S116),0)</f>
        <v>0</v>
      </c>
      <c r="J116" s="60">
        <f t="shared" si="17"/>
        <v>0</v>
      </c>
      <c r="K116" s="16"/>
      <c r="L116" s="17"/>
      <c r="M116" s="17"/>
      <c r="N116" s="15"/>
      <c r="O116" s="60">
        <f t="shared" si="18"/>
        <v>0</v>
      </c>
      <c r="P116" s="18"/>
      <c r="Q116" s="92"/>
      <c r="R116" s="60">
        <f aca="true" t="shared" si="20" ref="R116:R179">SUM(O116*12+Q116)</f>
        <v>0</v>
      </c>
      <c r="S116" s="129">
        <f aca="true" t="shared" si="21" ref="S116:S179">ROUND(IF(C116=0,0,IF((D116/C116)&gt;1,1,D116/C116)),2)</f>
        <v>0</v>
      </c>
      <c r="T116" s="150">
        <f aca="true" t="shared" si="22" ref="T116:T179">IF(C116=0,0,D116/C116)</f>
        <v>0</v>
      </c>
      <c r="U116"/>
    </row>
    <row r="117" spans="1:21" ht="12.75">
      <c r="A117" s="10" t="s">
        <v>12</v>
      </c>
      <c r="B117" s="11"/>
      <c r="C117" s="12"/>
      <c r="D117" s="13"/>
      <c r="E117" s="14"/>
      <c r="F117" s="15"/>
      <c r="G117" s="427">
        <f t="shared" si="16"/>
        <v>0</v>
      </c>
      <c r="H117" s="338"/>
      <c r="I117" s="164">
        <f t="shared" si="19"/>
        <v>0</v>
      </c>
      <c r="J117" s="60">
        <f t="shared" si="17"/>
        <v>0</v>
      </c>
      <c r="K117" s="16"/>
      <c r="L117" s="17"/>
      <c r="M117" s="17"/>
      <c r="N117" s="15"/>
      <c r="O117" s="60">
        <f t="shared" si="18"/>
        <v>0</v>
      </c>
      <c r="P117" s="18"/>
      <c r="Q117" s="92"/>
      <c r="R117" s="60">
        <f t="shared" si="20"/>
        <v>0</v>
      </c>
      <c r="S117" s="129">
        <f t="shared" si="21"/>
        <v>0</v>
      </c>
      <c r="T117" s="150">
        <f t="shared" si="22"/>
        <v>0</v>
      </c>
      <c r="U117"/>
    </row>
    <row r="118" spans="1:21" ht="12.75">
      <c r="A118" s="10" t="s">
        <v>13</v>
      </c>
      <c r="B118" s="11"/>
      <c r="C118" s="12"/>
      <c r="D118" s="13"/>
      <c r="E118" s="14"/>
      <c r="F118" s="15"/>
      <c r="G118" s="427">
        <f t="shared" si="16"/>
        <v>0</v>
      </c>
      <c r="H118" s="338"/>
      <c r="I118" s="164">
        <f t="shared" si="19"/>
        <v>0</v>
      </c>
      <c r="J118" s="60">
        <f t="shared" si="17"/>
        <v>0</v>
      </c>
      <c r="K118" s="16"/>
      <c r="L118" s="17"/>
      <c r="M118" s="17"/>
      <c r="N118" s="15"/>
      <c r="O118" s="60">
        <f t="shared" si="18"/>
        <v>0</v>
      </c>
      <c r="P118" s="18"/>
      <c r="Q118" s="92"/>
      <c r="R118" s="60">
        <f t="shared" si="20"/>
        <v>0</v>
      </c>
      <c r="S118" s="129">
        <f t="shared" si="21"/>
        <v>0</v>
      </c>
      <c r="T118" s="150">
        <f t="shared" si="22"/>
        <v>0</v>
      </c>
      <c r="U118"/>
    </row>
    <row r="119" spans="1:21" ht="12.75">
      <c r="A119" s="10" t="s">
        <v>14</v>
      </c>
      <c r="B119" s="11"/>
      <c r="C119" s="12"/>
      <c r="D119" s="13"/>
      <c r="E119" s="14"/>
      <c r="F119" s="15"/>
      <c r="G119" s="427">
        <f t="shared" si="16"/>
        <v>0</v>
      </c>
      <c r="H119" s="338"/>
      <c r="I119" s="164">
        <f t="shared" si="19"/>
        <v>0</v>
      </c>
      <c r="J119" s="60">
        <f t="shared" si="17"/>
        <v>0</v>
      </c>
      <c r="K119" s="16"/>
      <c r="L119" s="17"/>
      <c r="M119" s="17"/>
      <c r="N119" s="15"/>
      <c r="O119" s="60">
        <f t="shared" si="18"/>
        <v>0</v>
      </c>
      <c r="P119" s="18"/>
      <c r="Q119" s="92"/>
      <c r="R119" s="60">
        <f t="shared" si="20"/>
        <v>0</v>
      </c>
      <c r="S119" s="129">
        <f t="shared" si="21"/>
        <v>0</v>
      </c>
      <c r="T119" s="150">
        <f t="shared" si="22"/>
        <v>0</v>
      </c>
      <c r="U119"/>
    </row>
    <row r="120" spans="1:21" ht="12.75">
      <c r="A120" s="10" t="s">
        <v>15</v>
      </c>
      <c r="B120" s="11"/>
      <c r="C120" s="12"/>
      <c r="D120" s="13"/>
      <c r="E120" s="14"/>
      <c r="F120" s="15"/>
      <c r="G120" s="427">
        <f t="shared" si="16"/>
        <v>0</v>
      </c>
      <c r="H120" s="338"/>
      <c r="I120" s="164">
        <f t="shared" si="19"/>
        <v>0</v>
      </c>
      <c r="J120" s="60">
        <f t="shared" si="17"/>
        <v>0</v>
      </c>
      <c r="K120" s="16"/>
      <c r="L120" s="17"/>
      <c r="M120" s="17"/>
      <c r="N120" s="15"/>
      <c r="O120" s="60">
        <f t="shared" si="18"/>
        <v>0</v>
      </c>
      <c r="P120" s="18"/>
      <c r="Q120" s="92"/>
      <c r="R120" s="60">
        <f t="shared" si="20"/>
        <v>0</v>
      </c>
      <c r="S120" s="129">
        <f t="shared" si="21"/>
        <v>0</v>
      </c>
      <c r="T120" s="150">
        <f t="shared" si="22"/>
        <v>0</v>
      </c>
      <c r="U120"/>
    </row>
    <row r="121" spans="1:21" ht="12.75">
      <c r="A121" s="10" t="s">
        <v>16</v>
      </c>
      <c r="B121" s="11"/>
      <c r="C121" s="12"/>
      <c r="D121" s="13"/>
      <c r="E121" s="14"/>
      <c r="F121" s="15"/>
      <c r="G121" s="427">
        <f t="shared" si="16"/>
        <v>0</v>
      </c>
      <c r="H121" s="338"/>
      <c r="I121" s="164">
        <f t="shared" si="19"/>
        <v>0</v>
      </c>
      <c r="J121" s="60">
        <f t="shared" si="17"/>
        <v>0</v>
      </c>
      <c r="K121" s="16"/>
      <c r="L121" s="17"/>
      <c r="M121" s="17"/>
      <c r="N121" s="15"/>
      <c r="O121" s="60">
        <f t="shared" si="18"/>
        <v>0</v>
      </c>
      <c r="P121" s="18"/>
      <c r="Q121" s="92"/>
      <c r="R121" s="60">
        <f t="shared" si="20"/>
        <v>0</v>
      </c>
      <c r="S121" s="129">
        <f t="shared" si="21"/>
        <v>0</v>
      </c>
      <c r="T121" s="150">
        <f t="shared" si="22"/>
        <v>0</v>
      </c>
      <c r="U121"/>
    </row>
    <row r="122" spans="1:21" ht="12.75">
      <c r="A122" s="10" t="s">
        <v>17</v>
      </c>
      <c r="B122" s="11"/>
      <c r="C122" s="12"/>
      <c r="D122" s="13"/>
      <c r="E122" s="14"/>
      <c r="F122" s="15"/>
      <c r="G122" s="427">
        <f t="shared" si="16"/>
        <v>0</v>
      </c>
      <c r="H122" s="338"/>
      <c r="I122" s="164">
        <f t="shared" si="19"/>
        <v>0</v>
      </c>
      <c r="J122" s="60">
        <f t="shared" si="17"/>
        <v>0</v>
      </c>
      <c r="K122" s="16"/>
      <c r="L122" s="17"/>
      <c r="M122" s="17"/>
      <c r="N122" s="15"/>
      <c r="O122" s="60">
        <f t="shared" si="18"/>
        <v>0</v>
      </c>
      <c r="P122" s="18"/>
      <c r="Q122" s="92"/>
      <c r="R122" s="60">
        <f t="shared" si="20"/>
        <v>0</v>
      </c>
      <c r="S122" s="129">
        <f t="shared" si="21"/>
        <v>0</v>
      </c>
      <c r="T122" s="150">
        <f t="shared" si="22"/>
        <v>0</v>
      </c>
      <c r="U122"/>
    </row>
    <row r="123" spans="1:21" ht="12.75">
      <c r="A123" s="10" t="s">
        <v>18</v>
      </c>
      <c r="B123" s="11"/>
      <c r="C123" s="12"/>
      <c r="D123" s="13"/>
      <c r="E123" s="14"/>
      <c r="F123" s="15"/>
      <c r="G123" s="427">
        <f t="shared" si="16"/>
        <v>0</v>
      </c>
      <c r="H123" s="338"/>
      <c r="I123" s="164">
        <f t="shared" si="19"/>
        <v>0</v>
      </c>
      <c r="J123" s="60">
        <f t="shared" si="17"/>
        <v>0</v>
      </c>
      <c r="K123" s="16"/>
      <c r="L123" s="17"/>
      <c r="M123" s="17"/>
      <c r="N123" s="15"/>
      <c r="O123" s="60">
        <f t="shared" si="18"/>
        <v>0</v>
      </c>
      <c r="P123" s="18"/>
      <c r="Q123" s="92"/>
      <c r="R123" s="60">
        <f t="shared" si="20"/>
        <v>0</v>
      </c>
      <c r="S123" s="129">
        <f t="shared" si="21"/>
        <v>0</v>
      </c>
      <c r="T123" s="150">
        <f t="shared" si="22"/>
        <v>0</v>
      </c>
      <c r="U123"/>
    </row>
    <row r="124" spans="1:21" ht="12.75">
      <c r="A124" s="10" t="s">
        <v>19</v>
      </c>
      <c r="B124" s="11"/>
      <c r="C124" s="12"/>
      <c r="D124" s="13"/>
      <c r="E124" s="14"/>
      <c r="F124" s="15"/>
      <c r="G124" s="427">
        <f t="shared" si="16"/>
        <v>0</v>
      </c>
      <c r="H124" s="338"/>
      <c r="I124" s="164">
        <f t="shared" si="19"/>
        <v>0</v>
      </c>
      <c r="J124" s="60">
        <f t="shared" si="17"/>
        <v>0</v>
      </c>
      <c r="K124" s="16"/>
      <c r="L124" s="17"/>
      <c r="M124" s="17"/>
      <c r="N124" s="15"/>
      <c r="O124" s="60">
        <f t="shared" si="18"/>
        <v>0</v>
      </c>
      <c r="P124" s="18"/>
      <c r="Q124" s="92"/>
      <c r="R124" s="60">
        <f t="shared" si="20"/>
        <v>0</v>
      </c>
      <c r="S124" s="129">
        <f t="shared" si="21"/>
        <v>0</v>
      </c>
      <c r="T124" s="150">
        <f t="shared" si="22"/>
        <v>0</v>
      </c>
      <c r="U124"/>
    </row>
    <row r="125" spans="1:21" ht="12.75">
      <c r="A125" s="10" t="s">
        <v>20</v>
      </c>
      <c r="B125" s="11"/>
      <c r="C125" s="12"/>
      <c r="D125" s="13"/>
      <c r="E125" s="14"/>
      <c r="F125" s="15"/>
      <c r="G125" s="427">
        <f t="shared" si="16"/>
        <v>0</v>
      </c>
      <c r="H125" s="338"/>
      <c r="I125" s="164">
        <f t="shared" si="19"/>
        <v>0</v>
      </c>
      <c r="J125" s="60">
        <f t="shared" si="17"/>
        <v>0</v>
      </c>
      <c r="K125" s="16"/>
      <c r="L125" s="17"/>
      <c r="M125" s="17"/>
      <c r="N125" s="15"/>
      <c r="O125" s="60">
        <f t="shared" si="18"/>
        <v>0</v>
      </c>
      <c r="P125" s="18"/>
      <c r="Q125" s="92"/>
      <c r="R125" s="60">
        <f t="shared" si="20"/>
        <v>0</v>
      </c>
      <c r="S125" s="129">
        <f t="shared" si="21"/>
        <v>0</v>
      </c>
      <c r="T125" s="150">
        <f t="shared" si="22"/>
        <v>0</v>
      </c>
      <c r="U125"/>
    </row>
    <row r="126" spans="1:21" ht="12.75">
      <c r="A126" s="10" t="s">
        <v>21</v>
      </c>
      <c r="B126" s="11"/>
      <c r="C126" s="12"/>
      <c r="D126" s="13"/>
      <c r="E126" s="14"/>
      <c r="F126" s="15"/>
      <c r="G126" s="427">
        <f t="shared" si="16"/>
        <v>0</v>
      </c>
      <c r="H126" s="338"/>
      <c r="I126" s="164">
        <f t="shared" si="19"/>
        <v>0</v>
      </c>
      <c r="J126" s="60">
        <f t="shared" si="17"/>
        <v>0</v>
      </c>
      <c r="K126" s="16"/>
      <c r="L126" s="17"/>
      <c r="M126" s="17"/>
      <c r="N126" s="15"/>
      <c r="O126" s="60">
        <f t="shared" si="18"/>
        <v>0</v>
      </c>
      <c r="P126" s="18"/>
      <c r="Q126" s="92"/>
      <c r="R126" s="60">
        <f t="shared" si="20"/>
        <v>0</v>
      </c>
      <c r="S126" s="129">
        <f t="shared" si="21"/>
        <v>0</v>
      </c>
      <c r="T126" s="150">
        <f t="shared" si="22"/>
        <v>0</v>
      </c>
      <c r="U126"/>
    </row>
    <row r="127" spans="1:21" ht="12.75">
      <c r="A127" s="10" t="s">
        <v>22</v>
      </c>
      <c r="B127" s="11"/>
      <c r="C127" s="12"/>
      <c r="D127" s="13"/>
      <c r="E127" s="14"/>
      <c r="F127" s="15"/>
      <c r="G127" s="427">
        <f t="shared" si="16"/>
        <v>0</v>
      </c>
      <c r="H127" s="338"/>
      <c r="I127" s="164">
        <f t="shared" si="19"/>
        <v>0</v>
      </c>
      <c r="J127" s="60">
        <f t="shared" si="17"/>
        <v>0</v>
      </c>
      <c r="K127" s="16"/>
      <c r="L127" s="17"/>
      <c r="M127" s="17"/>
      <c r="N127" s="15"/>
      <c r="O127" s="60">
        <f t="shared" si="18"/>
        <v>0</v>
      </c>
      <c r="P127" s="18"/>
      <c r="Q127" s="92"/>
      <c r="R127" s="60">
        <f t="shared" si="20"/>
        <v>0</v>
      </c>
      <c r="S127" s="129">
        <f t="shared" si="21"/>
        <v>0</v>
      </c>
      <c r="T127" s="150">
        <f t="shared" si="22"/>
        <v>0</v>
      </c>
      <c r="U127"/>
    </row>
    <row r="128" spans="1:21" ht="12.75">
      <c r="A128" s="10" t="s">
        <v>23</v>
      </c>
      <c r="B128" s="11"/>
      <c r="C128" s="12"/>
      <c r="D128" s="13"/>
      <c r="E128" s="14"/>
      <c r="F128" s="15"/>
      <c r="G128" s="427">
        <f t="shared" si="16"/>
        <v>0</v>
      </c>
      <c r="H128" s="338"/>
      <c r="I128" s="164">
        <f t="shared" si="19"/>
        <v>0</v>
      </c>
      <c r="J128" s="60">
        <f t="shared" si="17"/>
        <v>0</v>
      </c>
      <c r="K128" s="16"/>
      <c r="L128" s="17"/>
      <c r="M128" s="17"/>
      <c r="N128" s="15"/>
      <c r="O128" s="60">
        <f t="shared" si="18"/>
        <v>0</v>
      </c>
      <c r="P128" s="18"/>
      <c r="Q128" s="92"/>
      <c r="R128" s="60">
        <f t="shared" si="20"/>
        <v>0</v>
      </c>
      <c r="S128" s="129">
        <f t="shared" si="21"/>
        <v>0</v>
      </c>
      <c r="T128" s="150">
        <f t="shared" si="22"/>
        <v>0</v>
      </c>
      <c r="U128"/>
    </row>
    <row r="129" spans="1:21" ht="12.75">
      <c r="A129" s="10" t="s">
        <v>24</v>
      </c>
      <c r="B129" s="11"/>
      <c r="C129" s="12"/>
      <c r="D129" s="13"/>
      <c r="E129" s="14"/>
      <c r="F129" s="15"/>
      <c r="G129" s="427">
        <f t="shared" si="16"/>
        <v>0</v>
      </c>
      <c r="H129" s="338"/>
      <c r="I129" s="164">
        <f t="shared" si="19"/>
        <v>0</v>
      </c>
      <c r="J129" s="60">
        <f t="shared" si="17"/>
        <v>0</v>
      </c>
      <c r="K129" s="16"/>
      <c r="L129" s="17"/>
      <c r="M129" s="17"/>
      <c r="N129" s="15"/>
      <c r="O129" s="60">
        <f t="shared" si="18"/>
        <v>0</v>
      </c>
      <c r="P129" s="18"/>
      <c r="Q129" s="92"/>
      <c r="R129" s="60">
        <f t="shared" si="20"/>
        <v>0</v>
      </c>
      <c r="S129" s="129">
        <f t="shared" si="21"/>
        <v>0</v>
      </c>
      <c r="T129" s="150">
        <f t="shared" si="22"/>
        <v>0</v>
      </c>
      <c r="U129"/>
    </row>
    <row r="130" spans="1:21" ht="12.75">
      <c r="A130" s="10" t="s">
        <v>25</v>
      </c>
      <c r="B130" s="11"/>
      <c r="C130" s="12"/>
      <c r="D130" s="13"/>
      <c r="E130" s="14"/>
      <c r="F130" s="15"/>
      <c r="G130" s="427">
        <f t="shared" si="16"/>
        <v>0</v>
      </c>
      <c r="H130" s="338"/>
      <c r="I130" s="164">
        <f t="shared" si="19"/>
        <v>0</v>
      </c>
      <c r="J130" s="60">
        <f t="shared" si="17"/>
        <v>0</v>
      </c>
      <c r="K130" s="16"/>
      <c r="L130" s="17"/>
      <c r="M130" s="17"/>
      <c r="N130" s="15"/>
      <c r="O130" s="60">
        <f t="shared" si="18"/>
        <v>0</v>
      </c>
      <c r="P130" s="18"/>
      <c r="Q130" s="92"/>
      <c r="R130" s="60">
        <f t="shared" si="20"/>
        <v>0</v>
      </c>
      <c r="S130" s="129">
        <f t="shared" si="21"/>
        <v>0</v>
      </c>
      <c r="T130" s="150">
        <f t="shared" si="22"/>
        <v>0</v>
      </c>
      <c r="U130"/>
    </row>
    <row r="131" spans="1:21" ht="12.75">
      <c r="A131" s="10" t="s">
        <v>26</v>
      </c>
      <c r="B131" s="11"/>
      <c r="C131" s="12"/>
      <c r="D131" s="13"/>
      <c r="E131" s="14"/>
      <c r="F131" s="15"/>
      <c r="G131" s="427">
        <f t="shared" si="16"/>
        <v>0</v>
      </c>
      <c r="H131" s="338"/>
      <c r="I131" s="164">
        <f t="shared" si="19"/>
        <v>0</v>
      </c>
      <c r="J131" s="60">
        <f t="shared" si="17"/>
        <v>0</v>
      </c>
      <c r="K131" s="16"/>
      <c r="L131" s="17"/>
      <c r="M131" s="17"/>
      <c r="N131" s="15"/>
      <c r="O131" s="60">
        <f t="shared" si="18"/>
        <v>0</v>
      </c>
      <c r="P131" s="18"/>
      <c r="Q131" s="92"/>
      <c r="R131" s="60">
        <f t="shared" si="20"/>
        <v>0</v>
      </c>
      <c r="S131" s="129">
        <f t="shared" si="21"/>
        <v>0</v>
      </c>
      <c r="T131" s="150">
        <f t="shared" si="22"/>
        <v>0</v>
      </c>
      <c r="U131"/>
    </row>
    <row r="132" spans="1:21" ht="12.75">
      <c r="A132" s="10" t="s">
        <v>27</v>
      </c>
      <c r="B132" s="11"/>
      <c r="C132" s="12"/>
      <c r="D132" s="13"/>
      <c r="E132" s="14"/>
      <c r="F132" s="15"/>
      <c r="G132" s="427">
        <f t="shared" si="16"/>
        <v>0</v>
      </c>
      <c r="H132" s="338"/>
      <c r="I132" s="164">
        <f t="shared" si="19"/>
        <v>0</v>
      </c>
      <c r="J132" s="60">
        <f t="shared" si="17"/>
        <v>0</v>
      </c>
      <c r="K132" s="16"/>
      <c r="L132" s="17"/>
      <c r="M132" s="17"/>
      <c r="N132" s="15"/>
      <c r="O132" s="60">
        <f t="shared" si="18"/>
        <v>0</v>
      </c>
      <c r="P132" s="18"/>
      <c r="Q132" s="92"/>
      <c r="R132" s="60">
        <f t="shared" si="20"/>
        <v>0</v>
      </c>
      <c r="S132" s="129">
        <f t="shared" si="21"/>
        <v>0</v>
      </c>
      <c r="T132" s="150">
        <f t="shared" si="22"/>
        <v>0</v>
      </c>
      <c r="U132"/>
    </row>
    <row r="133" spans="1:21" ht="12.75">
      <c r="A133" s="10" t="s">
        <v>28</v>
      </c>
      <c r="B133" s="11"/>
      <c r="C133" s="12"/>
      <c r="D133" s="13"/>
      <c r="E133" s="14"/>
      <c r="F133" s="15"/>
      <c r="G133" s="427">
        <f t="shared" si="16"/>
        <v>0</v>
      </c>
      <c r="H133" s="338"/>
      <c r="I133" s="164">
        <f t="shared" si="19"/>
        <v>0</v>
      </c>
      <c r="J133" s="60">
        <f t="shared" si="17"/>
        <v>0</v>
      </c>
      <c r="K133" s="16"/>
      <c r="L133" s="17"/>
      <c r="M133" s="17"/>
      <c r="N133" s="15"/>
      <c r="O133" s="60">
        <f t="shared" si="18"/>
        <v>0</v>
      </c>
      <c r="P133" s="18"/>
      <c r="Q133" s="92"/>
      <c r="R133" s="60">
        <f t="shared" si="20"/>
        <v>0</v>
      </c>
      <c r="S133" s="129">
        <f t="shared" si="21"/>
        <v>0</v>
      </c>
      <c r="T133" s="150">
        <f t="shared" si="22"/>
        <v>0</v>
      </c>
      <c r="U133"/>
    </row>
    <row r="134" spans="1:21" ht="12.75">
      <c r="A134" s="10" t="s">
        <v>29</v>
      </c>
      <c r="B134" s="11"/>
      <c r="C134" s="12"/>
      <c r="D134" s="13"/>
      <c r="E134" s="14"/>
      <c r="F134" s="15"/>
      <c r="G134" s="427">
        <f t="shared" si="16"/>
        <v>0</v>
      </c>
      <c r="H134" s="338"/>
      <c r="I134" s="164">
        <f t="shared" si="19"/>
        <v>0</v>
      </c>
      <c r="J134" s="60">
        <f t="shared" si="17"/>
        <v>0</v>
      </c>
      <c r="K134" s="16"/>
      <c r="L134" s="17"/>
      <c r="M134" s="17"/>
      <c r="N134" s="15"/>
      <c r="O134" s="60">
        <f t="shared" si="18"/>
        <v>0</v>
      </c>
      <c r="P134" s="18"/>
      <c r="Q134" s="92"/>
      <c r="R134" s="60">
        <f t="shared" si="20"/>
        <v>0</v>
      </c>
      <c r="S134" s="129">
        <f t="shared" si="21"/>
        <v>0</v>
      </c>
      <c r="T134" s="150">
        <f t="shared" si="22"/>
        <v>0</v>
      </c>
      <c r="U134"/>
    </row>
    <row r="135" spans="1:21" ht="12.75">
      <c r="A135" s="10" t="s">
        <v>30</v>
      </c>
      <c r="B135" s="11"/>
      <c r="C135" s="12"/>
      <c r="D135" s="13"/>
      <c r="E135" s="14"/>
      <c r="F135" s="15"/>
      <c r="G135" s="427">
        <f t="shared" si="16"/>
        <v>0</v>
      </c>
      <c r="H135" s="338"/>
      <c r="I135" s="164">
        <f t="shared" si="19"/>
        <v>0</v>
      </c>
      <c r="J135" s="60">
        <f t="shared" si="17"/>
        <v>0</v>
      </c>
      <c r="K135" s="16"/>
      <c r="L135" s="17"/>
      <c r="M135" s="17"/>
      <c r="N135" s="15"/>
      <c r="O135" s="60">
        <f t="shared" si="18"/>
        <v>0</v>
      </c>
      <c r="P135" s="18"/>
      <c r="Q135" s="92"/>
      <c r="R135" s="60">
        <f t="shared" si="20"/>
        <v>0</v>
      </c>
      <c r="S135" s="129">
        <f t="shared" si="21"/>
        <v>0</v>
      </c>
      <c r="T135" s="150">
        <f t="shared" si="22"/>
        <v>0</v>
      </c>
      <c r="U135"/>
    </row>
    <row r="136" spans="1:21" ht="12.75">
      <c r="A136" s="10" t="s">
        <v>31</v>
      </c>
      <c r="B136" s="11"/>
      <c r="C136" s="12"/>
      <c r="D136" s="13"/>
      <c r="E136" s="14"/>
      <c r="F136" s="15"/>
      <c r="G136" s="427">
        <f t="shared" si="16"/>
        <v>0</v>
      </c>
      <c r="H136" s="338"/>
      <c r="I136" s="164">
        <f t="shared" si="19"/>
        <v>0</v>
      </c>
      <c r="J136" s="60">
        <f t="shared" si="17"/>
        <v>0</v>
      </c>
      <c r="K136" s="16"/>
      <c r="L136" s="17"/>
      <c r="M136" s="17"/>
      <c r="N136" s="15"/>
      <c r="O136" s="60">
        <f t="shared" si="18"/>
        <v>0</v>
      </c>
      <c r="P136" s="18"/>
      <c r="Q136" s="92"/>
      <c r="R136" s="60">
        <f t="shared" si="20"/>
        <v>0</v>
      </c>
      <c r="S136" s="129">
        <f t="shared" si="21"/>
        <v>0</v>
      </c>
      <c r="T136" s="150">
        <f t="shared" si="22"/>
        <v>0</v>
      </c>
      <c r="U136"/>
    </row>
    <row r="137" spans="1:21" ht="12.75">
      <c r="A137" s="10" t="s">
        <v>32</v>
      </c>
      <c r="B137" s="11"/>
      <c r="C137" s="12"/>
      <c r="D137" s="13"/>
      <c r="E137" s="14"/>
      <c r="F137" s="15"/>
      <c r="G137" s="427">
        <f t="shared" si="16"/>
        <v>0</v>
      </c>
      <c r="H137" s="338"/>
      <c r="I137" s="164">
        <f t="shared" si="19"/>
        <v>0</v>
      </c>
      <c r="J137" s="60">
        <f t="shared" si="17"/>
        <v>0</v>
      </c>
      <c r="K137" s="16"/>
      <c r="L137" s="17"/>
      <c r="M137" s="17"/>
      <c r="N137" s="15"/>
      <c r="O137" s="60">
        <f t="shared" si="18"/>
        <v>0</v>
      </c>
      <c r="P137" s="18"/>
      <c r="Q137" s="92"/>
      <c r="R137" s="60">
        <f t="shared" si="20"/>
        <v>0</v>
      </c>
      <c r="S137" s="129">
        <f t="shared" si="21"/>
        <v>0</v>
      </c>
      <c r="T137" s="150">
        <f t="shared" si="22"/>
        <v>0</v>
      </c>
      <c r="U137"/>
    </row>
    <row r="138" spans="1:21" ht="12.75">
      <c r="A138" s="10" t="s">
        <v>33</v>
      </c>
      <c r="B138" s="11"/>
      <c r="C138" s="12"/>
      <c r="D138" s="13"/>
      <c r="E138" s="14"/>
      <c r="F138" s="15"/>
      <c r="G138" s="427">
        <f t="shared" si="16"/>
        <v>0</v>
      </c>
      <c r="H138" s="338"/>
      <c r="I138" s="164">
        <f t="shared" si="19"/>
        <v>0</v>
      </c>
      <c r="J138" s="60">
        <f t="shared" si="17"/>
        <v>0</v>
      </c>
      <c r="K138" s="16"/>
      <c r="L138" s="17"/>
      <c r="M138" s="17"/>
      <c r="N138" s="15"/>
      <c r="O138" s="60">
        <f t="shared" si="18"/>
        <v>0</v>
      </c>
      <c r="P138" s="18"/>
      <c r="Q138" s="92"/>
      <c r="R138" s="60">
        <f t="shared" si="20"/>
        <v>0</v>
      </c>
      <c r="S138" s="129">
        <f t="shared" si="21"/>
        <v>0</v>
      </c>
      <c r="T138" s="150">
        <f t="shared" si="22"/>
        <v>0</v>
      </c>
      <c r="U138"/>
    </row>
    <row r="139" spans="1:21" ht="12.75">
      <c r="A139" s="10" t="s">
        <v>34</v>
      </c>
      <c r="B139" s="11"/>
      <c r="C139" s="12"/>
      <c r="D139" s="13"/>
      <c r="E139" s="14"/>
      <c r="F139" s="15"/>
      <c r="G139" s="427">
        <f t="shared" si="16"/>
        <v>0</v>
      </c>
      <c r="H139" s="338"/>
      <c r="I139" s="164">
        <f t="shared" si="19"/>
        <v>0</v>
      </c>
      <c r="J139" s="60">
        <f t="shared" si="17"/>
        <v>0</v>
      </c>
      <c r="K139" s="16"/>
      <c r="L139" s="17"/>
      <c r="M139" s="17"/>
      <c r="N139" s="15"/>
      <c r="O139" s="60">
        <f t="shared" si="18"/>
        <v>0</v>
      </c>
      <c r="P139" s="18"/>
      <c r="Q139" s="92"/>
      <c r="R139" s="60">
        <f t="shared" si="20"/>
        <v>0</v>
      </c>
      <c r="S139" s="129">
        <f t="shared" si="21"/>
        <v>0</v>
      </c>
      <c r="T139" s="150">
        <f t="shared" si="22"/>
        <v>0</v>
      </c>
      <c r="U139"/>
    </row>
    <row r="140" spans="1:21" ht="12.75">
      <c r="A140" s="10" t="s">
        <v>35</v>
      </c>
      <c r="B140" s="11"/>
      <c r="C140" s="12"/>
      <c r="D140" s="13"/>
      <c r="E140" s="14"/>
      <c r="F140" s="15"/>
      <c r="G140" s="427">
        <f t="shared" si="16"/>
        <v>0</v>
      </c>
      <c r="H140" s="338"/>
      <c r="I140" s="164">
        <f t="shared" si="19"/>
        <v>0</v>
      </c>
      <c r="J140" s="60">
        <f t="shared" si="17"/>
        <v>0</v>
      </c>
      <c r="K140" s="16"/>
      <c r="L140" s="17"/>
      <c r="M140" s="17"/>
      <c r="N140" s="15"/>
      <c r="O140" s="60">
        <f t="shared" si="18"/>
        <v>0</v>
      </c>
      <c r="P140" s="18"/>
      <c r="Q140" s="92"/>
      <c r="R140" s="60">
        <f t="shared" si="20"/>
        <v>0</v>
      </c>
      <c r="S140" s="129">
        <f t="shared" si="21"/>
        <v>0</v>
      </c>
      <c r="T140" s="150">
        <f t="shared" si="22"/>
        <v>0</v>
      </c>
      <c r="U140"/>
    </row>
    <row r="141" spans="1:21" ht="12.75">
      <c r="A141" s="10" t="s">
        <v>36</v>
      </c>
      <c r="B141" s="11"/>
      <c r="C141" s="12"/>
      <c r="D141" s="13"/>
      <c r="E141" s="14"/>
      <c r="F141" s="15"/>
      <c r="G141" s="427">
        <f t="shared" si="16"/>
        <v>0</v>
      </c>
      <c r="H141" s="338"/>
      <c r="I141" s="164">
        <f t="shared" si="19"/>
        <v>0</v>
      </c>
      <c r="J141" s="60">
        <f t="shared" si="17"/>
        <v>0</v>
      </c>
      <c r="K141" s="16"/>
      <c r="L141" s="17"/>
      <c r="M141" s="17"/>
      <c r="N141" s="15"/>
      <c r="O141" s="60">
        <f t="shared" si="18"/>
        <v>0</v>
      </c>
      <c r="P141" s="18"/>
      <c r="Q141" s="92"/>
      <c r="R141" s="60">
        <f t="shared" si="20"/>
        <v>0</v>
      </c>
      <c r="S141" s="129">
        <f t="shared" si="21"/>
        <v>0</v>
      </c>
      <c r="T141" s="150">
        <f t="shared" si="22"/>
        <v>0</v>
      </c>
      <c r="U141"/>
    </row>
    <row r="142" spans="1:21" ht="12.75">
      <c r="A142" s="10" t="s">
        <v>37</v>
      </c>
      <c r="B142" s="11"/>
      <c r="C142" s="12"/>
      <c r="D142" s="13"/>
      <c r="E142" s="14"/>
      <c r="F142" s="15"/>
      <c r="G142" s="427">
        <f t="shared" si="16"/>
        <v>0</v>
      </c>
      <c r="H142" s="338"/>
      <c r="I142" s="164">
        <f t="shared" si="19"/>
        <v>0</v>
      </c>
      <c r="J142" s="60">
        <f t="shared" si="17"/>
        <v>0</v>
      </c>
      <c r="K142" s="16"/>
      <c r="L142" s="17"/>
      <c r="M142" s="17"/>
      <c r="N142" s="15"/>
      <c r="O142" s="60">
        <f t="shared" si="18"/>
        <v>0</v>
      </c>
      <c r="P142" s="18"/>
      <c r="Q142" s="92"/>
      <c r="R142" s="60">
        <f t="shared" si="20"/>
        <v>0</v>
      </c>
      <c r="S142" s="129">
        <f t="shared" si="21"/>
        <v>0</v>
      </c>
      <c r="T142" s="150">
        <f t="shared" si="22"/>
        <v>0</v>
      </c>
      <c r="U142"/>
    </row>
    <row r="143" spans="1:21" ht="12.75">
      <c r="A143" s="10" t="s">
        <v>38</v>
      </c>
      <c r="B143" s="11"/>
      <c r="C143" s="12"/>
      <c r="D143" s="13"/>
      <c r="E143" s="14"/>
      <c r="F143" s="15"/>
      <c r="G143" s="427">
        <f t="shared" si="16"/>
        <v>0</v>
      </c>
      <c r="H143" s="338"/>
      <c r="I143" s="164">
        <f t="shared" si="19"/>
        <v>0</v>
      </c>
      <c r="J143" s="60">
        <f t="shared" si="17"/>
        <v>0</v>
      </c>
      <c r="K143" s="16"/>
      <c r="L143" s="17"/>
      <c r="M143" s="17"/>
      <c r="N143" s="15"/>
      <c r="O143" s="60">
        <f t="shared" si="18"/>
        <v>0</v>
      </c>
      <c r="P143" s="18"/>
      <c r="Q143" s="92"/>
      <c r="R143" s="60">
        <f t="shared" si="20"/>
        <v>0</v>
      </c>
      <c r="S143" s="129">
        <f t="shared" si="21"/>
        <v>0</v>
      </c>
      <c r="T143" s="150">
        <f t="shared" si="22"/>
        <v>0</v>
      </c>
      <c r="U143"/>
    </row>
    <row r="144" spans="1:21" ht="12.75">
      <c r="A144" s="10" t="s">
        <v>39</v>
      </c>
      <c r="B144" s="11"/>
      <c r="C144" s="12"/>
      <c r="D144" s="13"/>
      <c r="E144" s="14"/>
      <c r="F144" s="15"/>
      <c r="G144" s="427">
        <f t="shared" si="16"/>
        <v>0</v>
      </c>
      <c r="H144" s="338"/>
      <c r="I144" s="164">
        <f t="shared" si="19"/>
        <v>0</v>
      </c>
      <c r="J144" s="60">
        <f t="shared" si="17"/>
        <v>0</v>
      </c>
      <c r="K144" s="16"/>
      <c r="L144" s="17"/>
      <c r="M144" s="17"/>
      <c r="N144" s="15"/>
      <c r="O144" s="60">
        <f t="shared" si="18"/>
        <v>0</v>
      </c>
      <c r="P144" s="18"/>
      <c r="Q144" s="92"/>
      <c r="R144" s="60">
        <f t="shared" si="20"/>
        <v>0</v>
      </c>
      <c r="S144" s="129">
        <f t="shared" si="21"/>
        <v>0</v>
      </c>
      <c r="T144" s="134">
        <f t="shared" si="22"/>
        <v>0</v>
      </c>
      <c r="U144"/>
    </row>
    <row r="145" spans="1:21" ht="12.75">
      <c r="A145" s="10" t="s">
        <v>40</v>
      </c>
      <c r="B145" s="11"/>
      <c r="C145" s="12"/>
      <c r="D145" s="13"/>
      <c r="E145" s="14"/>
      <c r="F145" s="15"/>
      <c r="G145" s="427">
        <f t="shared" si="16"/>
        <v>0</v>
      </c>
      <c r="H145" s="338"/>
      <c r="I145" s="164">
        <f t="shared" si="19"/>
        <v>0</v>
      </c>
      <c r="J145" s="60">
        <f t="shared" si="17"/>
        <v>0</v>
      </c>
      <c r="K145" s="16"/>
      <c r="L145" s="17"/>
      <c r="M145" s="17"/>
      <c r="N145" s="15"/>
      <c r="O145" s="60">
        <f t="shared" si="18"/>
        <v>0</v>
      </c>
      <c r="P145" s="18"/>
      <c r="Q145" s="92"/>
      <c r="R145" s="60">
        <f t="shared" si="20"/>
        <v>0</v>
      </c>
      <c r="S145" s="129">
        <f t="shared" si="21"/>
        <v>0</v>
      </c>
      <c r="T145" s="150">
        <f t="shared" si="22"/>
        <v>0</v>
      </c>
      <c r="U145"/>
    </row>
    <row r="146" spans="1:21" ht="12.75">
      <c r="A146" s="10" t="s">
        <v>41</v>
      </c>
      <c r="B146" s="11"/>
      <c r="C146" s="12"/>
      <c r="D146" s="13"/>
      <c r="E146" s="14"/>
      <c r="F146" s="15"/>
      <c r="G146" s="427">
        <f t="shared" si="16"/>
        <v>0</v>
      </c>
      <c r="H146" s="338"/>
      <c r="I146" s="164">
        <f t="shared" si="19"/>
        <v>0</v>
      </c>
      <c r="J146" s="60">
        <f t="shared" si="17"/>
        <v>0</v>
      </c>
      <c r="K146" s="16"/>
      <c r="L146" s="17"/>
      <c r="M146" s="17"/>
      <c r="N146" s="15"/>
      <c r="O146" s="60">
        <f t="shared" si="18"/>
        <v>0</v>
      </c>
      <c r="P146" s="18"/>
      <c r="Q146" s="92"/>
      <c r="R146" s="60">
        <f t="shared" si="20"/>
        <v>0</v>
      </c>
      <c r="S146" s="129">
        <f t="shared" si="21"/>
        <v>0</v>
      </c>
      <c r="T146" s="150">
        <f t="shared" si="22"/>
        <v>0</v>
      </c>
      <c r="U146"/>
    </row>
    <row r="147" spans="1:21" ht="12.75">
      <c r="A147" s="10" t="s">
        <v>42</v>
      </c>
      <c r="B147" s="11"/>
      <c r="C147" s="12"/>
      <c r="D147" s="13"/>
      <c r="E147" s="14"/>
      <c r="F147" s="15"/>
      <c r="G147" s="427">
        <f t="shared" si="16"/>
        <v>0</v>
      </c>
      <c r="H147" s="338"/>
      <c r="I147" s="164">
        <f t="shared" si="19"/>
        <v>0</v>
      </c>
      <c r="J147" s="60">
        <f t="shared" si="17"/>
        <v>0</v>
      </c>
      <c r="K147" s="16"/>
      <c r="L147" s="17"/>
      <c r="M147" s="17"/>
      <c r="N147" s="15"/>
      <c r="O147" s="60">
        <f t="shared" si="18"/>
        <v>0</v>
      </c>
      <c r="P147" s="18"/>
      <c r="Q147" s="92"/>
      <c r="R147" s="60">
        <f t="shared" si="20"/>
        <v>0</v>
      </c>
      <c r="S147" s="129">
        <f t="shared" si="21"/>
        <v>0</v>
      </c>
      <c r="T147" s="150">
        <f t="shared" si="22"/>
        <v>0</v>
      </c>
      <c r="U147"/>
    </row>
    <row r="148" spans="1:21" ht="12.75">
      <c r="A148" s="10" t="s">
        <v>43</v>
      </c>
      <c r="B148" s="11"/>
      <c r="C148" s="12"/>
      <c r="D148" s="13"/>
      <c r="E148" s="14"/>
      <c r="F148" s="15"/>
      <c r="G148" s="427">
        <f t="shared" si="16"/>
        <v>0</v>
      </c>
      <c r="H148" s="338"/>
      <c r="I148" s="164">
        <f t="shared" si="19"/>
        <v>0</v>
      </c>
      <c r="J148" s="60">
        <f t="shared" si="17"/>
        <v>0</v>
      </c>
      <c r="K148" s="16"/>
      <c r="L148" s="17"/>
      <c r="M148" s="17"/>
      <c r="N148" s="15"/>
      <c r="O148" s="60">
        <f t="shared" si="18"/>
        <v>0</v>
      </c>
      <c r="P148" s="18"/>
      <c r="Q148" s="92"/>
      <c r="R148" s="60">
        <f t="shared" si="20"/>
        <v>0</v>
      </c>
      <c r="S148" s="129">
        <f t="shared" si="21"/>
        <v>0</v>
      </c>
      <c r="T148" s="150">
        <f t="shared" si="22"/>
        <v>0</v>
      </c>
      <c r="U148"/>
    </row>
    <row r="149" spans="1:21" ht="12.75">
      <c r="A149" s="10" t="s">
        <v>44</v>
      </c>
      <c r="B149" s="11"/>
      <c r="C149" s="12"/>
      <c r="D149" s="13"/>
      <c r="E149" s="14"/>
      <c r="F149" s="15"/>
      <c r="G149" s="427">
        <f t="shared" si="16"/>
        <v>0</v>
      </c>
      <c r="H149" s="338"/>
      <c r="I149" s="164">
        <f t="shared" si="19"/>
        <v>0</v>
      </c>
      <c r="J149" s="60">
        <f t="shared" si="17"/>
        <v>0</v>
      </c>
      <c r="K149" s="16"/>
      <c r="L149" s="17"/>
      <c r="M149" s="17"/>
      <c r="N149" s="15"/>
      <c r="O149" s="60">
        <f t="shared" si="18"/>
        <v>0</v>
      </c>
      <c r="P149" s="18"/>
      <c r="Q149" s="92"/>
      <c r="R149" s="60">
        <f t="shared" si="20"/>
        <v>0</v>
      </c>
      <c r="S149" s="129">
        <f t="shared" si="21"/>
        <v>0</v>
      </c>
      <c r="T149" s="150">
        <f t="shared" si="22"/>
        <v>0</v>
      </c>
      <c r="U149"/>
    </row>
    <row r="150" spans="1:21" ht="12.75">
      <c r="A150" s="10" t="s">
        <v>45</v>
      </c>
      <c r="B150" s="11"/>
      <c r="C150" s="12"/>
      <c r="D150" s="13"/>
      <c r="E150" s="14"/>
      <c r="F150" s="15"/>
      <c r="G150" s="427">
        <f t="shared" si="16"/>
        <v>0</v>
      </c>
      <c r="H150" s="338"/>
      <c r="I150" s="164">
        <f t="shared" si="19"/>
        <v>0</v>
      </c>
      <c r="J150" s="60">
        <f t="shared" si="17"/>
        <v>0</v>
      </c>
      <c r="K150" s="16"/>
      <c r="L150" s="17"/>
      <c r="M150" s="17"/>
      <c r="N150" s="15"/>
      <c r="O150" s="60">
        <f t="shared" si="18"/>
        <v>0</v>
      </c>
      <c r="P150" s="18"/>
      <c r="Q150" s="92"/>
      <c r="R150" s="60">
        <f t="shared" si="20"/>
        <v>0</v>
      </c>
      <c r="S150" s="129">
        <f t="shared" si="21"/>
        <v>0</v>
      </c>
      <c r="T150" s="150">
        <f t="shared" si="22"/>
        <v>0</v>
      </c>
      <c r="U150"/>
    </row>
    <row r="151" spans="1:21" ht="12.75">
      <c r="A151" s="10" t="s">
        <v>46</v>
      </c>
      <c r="B151" s="11"/>
      <c r="C151" s="12"/>
      <c r="D151" s="13"/>
      <c r="E151" s="14"/>
      <c r="F151" s="15"/>
      <c r="G151" s="427">
        <f t="shared" si="16"/>
        <v>0</v>
      </c>
      <c r="H151" s="338"/>
      <c r="I151" s="164">
        <f t="shared" si="19"/>
        <v>0</v>
      </c>
      <c r="J151" s="60">
        <f t="shared" si="17"/>
        <v>0</v>
      </c>
      <c r="K151" s="16"/>
      <c r="L151" s="17"/>
      <c r="M151" s="17"/>
      <c r="N151" s="15"/>
      <c r="O151" s="60">
        <f t="shared" si="18"/>
        <v>0</v>
      </c>
      <c r="P151" s="18"/>
      <c r="Q151" s="92"/>
      <c r="R151" s="60">
        <f t="shared" si="20"/>
        <v>0</v>
      </c>
      <c r="S151" s="129">
        <f t="shared" si="21"/>
        <v>0</v>
      </c>
      <c r="T151" s="150">
        <f t="shared" si="22"/>
        <v>0</v>
      </c>
      <c r="U151"/>
    </row>
    <row r="152" spans="1:21" ht="12.75">
      <c r="A152" s="10" t="s">
        <v>47</v>
      </c>
      <c r="B152" s="11"/>
      <c r="C152" s="12"/>
      <c r="D152" s="13"/>
      <c r="E152" s="14"/>
      <c r="F152" s="15"/>
      <c r="G152" s="427">
        <f t="shared" si="16"/>
        <v>0</v>
      </c>
      <c r="H152" s="338"/>
      <c r="I152" s="164">
        <f t="shared" si="19"/>
        <v>0</v>
      </c>
      <c r="J152" s="60">
        <f t="shared" si="17"/>
        <v>0</v>
      </c>
      <c r="K152" s="16"/>
      <c r="L152" s="17"/>
      <c r="M152" s="17"/>
      <c r="N152" s="15"/>
      <c r="O152" s="60">
        <f t="shared" si="18"/>
        <v>0</v>
      </c>
      <c r="P152" s="18"/>
      <c r="Q152" s="92"/>
      <c r="R152" s="60">
        <f t="shared" si="20"/>
        <v>0</v>
      </c>
      <c r="S152" s="129">
        <f t="shared" si="21"/>
        <v>0</v>
      </c>
      <c r="T152" s="150">
        <f t="shared" si="22"/>
        <v>0</v>
      </c>
      <c r="U152"/>
    </row>
    <row r="153" spans="1:21" ht="12.75">
      <c r="A153" s="10" t="s">
        <v>48</v>
      </c>
      <c r="B153" s="11"/>
      <c r="C153" s="12"/>
      <c r="D153" s="13"/>
      <c r="E153" s="14"/>
      <c r="F153" s="15"/>
      <c r="G153" s="427">
        <f t="shared" si="16"/>
        <v>0</v>
      </c>
      <c r="H153" s="338"/>
      <c r="I153" s="164">
        <f t="shared" si="19"/>
        <v>0</v>
      </c>
      <c r="J153" s="60">
        <f t="shared" si="17"/>
        <v>0</v>
      </c>
      <c r="K153" s="16"/>
      <c r="L153" s="17"/>
      <c r="M153" s="17"/>
      <c r="N153" s="15"/>
      <c r="O153" s="60">
        <f t="shared" si="18"/>
        <v>0</v>
      </c>
      <c r="P153" s="18"/>
      <c r="Q153" s="92"/>
      <c r="R153" s="60">
        <f t="shared" si="20"/>
        <v>0</v>
      </c>
      <c r="S153" s="129">
        <f t="shared" si="21"/>
        <v>0</v>
      </c>
      <c r="T153" s="150">
        <f t="shared" si="22"/>
        <v>0</v>
      </c>
      <c r="U153"/>
    </row>
    <row r="154" spans="1:21" ht="12.75">
      <c r="A154" s="10" t="s">
        <v>49</v>
      </c>
      <c r="B154" s="11"/>
      <c r="C154" s="12"/>
      <c r="D154" s="13"/>
      <c r="E154" s="14"/>
      <c r="F154" s="15"/>
      <c r="G154" s="427">
        <f t="shared" si="16"/>
        <v>0</v>
      </c>
      <c r="H154" s="338"/>
      <c r="I154" s="164">
        <f t="shared" si="19"/>
        <v>0</v>
      </c>
      <c r="J154" s="60">
        <f t="shared" si="17"/>
        <v>0</v>
      </c>
      <c r="K154" s="16"/>
      <c r="L154" s="17"/>
      <c r="M154" s="17"/>
      <c r="N154" s="15"/>
      <c r="O154" s="60">
        <f t="shared" si="18"/>
        <v>0</v>
      </c>
      <c r="P154" s="18"/>
      <c r="Q154" s="92"/>
      <c r="R154" s="60">
        <f t="shared" si="20"/>
        <v>0</v>
      </c>
      <c r="S154" s="129">
        <f t="shared" si="21"/>
        <v>0</v>
      </c>
      <c r="T154" s="150">
        <f t="shared" si="22"/>
        <v>0</v>
      </c>
      <c r="U154"/>
    </row>
    <row r="155" spans="1:21" ht="12.75">
      <c r="A155" s="10" t="s">
        <v>50</v>
      </c>
      <c r="B155" s="11"/>
      <c r="C155" s="12"/>
      <c r="D155" s="13"/>
      <c r="E155" s="14"/>
      <c r="F155" s="15"/>
      <c r="G155" s="427">
        <f t="shared" si="16"/>
        <v>0</v>
      </c>
      <c r="H155" s="338"/>
      <c r="I155" s="164">
        <f t="shared" si="19"/>
        <v>0</v>
      </c>
      <c r="J155" s="60">
        <f t="shared" si="17"/>
        <v>0</v>
      </c>
      <c r="K155" s="16"/>
      <c r="L155" s="17"/>
      <c r="M155" s="17"/>
      <c r="N155" s="15"/>
      <c r="O155" s="60">
        <f t="shared" si="18"/>
        <v>0</v>
      </c>
      <c r="P155" s="18"/>
      <c r="Q155" s="92"/>
      <c r="R155" s="60">
        <f t="shared" si="20"/>
        <v>0</v>
      </c>
      <c r="S155" s="129">
        <f t="shared" si="21"/>
        <v>0</v>
      </c>
      <c r="T155" s="150">
        <f t="shared" si="22"/>
        <v>0</v>
      </c>
      <c r="U155"/>
    </row>
    <row r="156" spans="1:21" ht="12.75">
      <c r="A156" s="10" t="s">
        <v>51</v>
      </c>
      <c r="B156" s="11"/>
      <c r="C156" s="12"/>
      <c r="D156" s="13"/>
      <c r="E156" s="14"/>
      <c r="F156" s="15"/>
      <c r="G156" s="427">
        <f t="shared" si="16"/>
        <v>0</v>
      </c>
      <c r="H156" s="338"/>
      <c r="I156" s="164">
        <f t="shared" si="19"/>
        <v>0</v>
      </c>
      <c r="J156" s="60">
        <f t="shared" si="17"/>
        <v>0</v>
      </c>
      <c r="K156" s="16"/>
      <c r="L156" s="17"/>
      <c r="M156" s="17"/>
      <c r="N156" s="15"/>
      <c r="O156" s="60">
        <f t="shared" si="18"/>
        <v>0</v>
      </c>
      <c r="P156" s="18"/>
      <c r="Q156" s="92"/>
      <c r="R156" s="60">
        <f t="shared" si="20"/>
        <v>0</v>
      </c>
      <c r="S156" s="129">
        <f t="shared" si="21"/>
        <v>0</v>
      </c>
      <c r="T156" s="150">
        <f t="shared" si="22"/>
        <v>0</v>
      </c>
      <c r="U156"/>
    </row>
    <row r="157" spans="1:21" ht="12.75">
      <c r="A157" s="10" t="s">
        <v>52</v>
      </c>
      <c r="B157" s="11"/>
      <c r="C157" s="12"/>
      <c r="D157" s="13"/>
      <c r="E157" s="14"/>
      <c r="F157" s="15"/>
      <c r="G157" s="427">
        <f t="shared" si="16"/>
        <v>0</v>
      </c>
      <c r="H157" s="338"/>
      <c r="I157" s="164">
        <f t="shared" si="19"/>
        <v>0</v>
      </c>
      <c r="J157" s="60">
        <f t="shared" si="17"/>
        <v>0</v>
      </c>
      <c r="K157" s="16"/>
      <c r="L157" s="17"/>
      <c r="M157" s="17"/>
      <c r="N157" s="15"/>
      <c r="O157" s="60">
        <f t="shared" si="18"/>
        <v>0</v>
      </c>
      <c r="P157" s="18"/>
      <c r="Q157" s="92"/>
      <c r="R157" s="60">
        <f t="shared" si="20"/>
        <v>0</v>
      </c>
      <c r="S157" s="129">
        <f t="shared" si="21"/>
        <v>0</v>
      </c>
      <c r="T157" s="150">
        <f t="shared" si="22"/>
        <v>0</v>
      </c>
      <c r="U157"/>
    </row>
    <row r="158" spans="1:21" ht="12.75">
      <c r="A158" s="10" t="s">
        <v>53</v>
      </c>
      <c r="B158" s="11"/>
      <c r="C158" s="12"/>
      <c r="D158" s="13"/>
      <c r="E158" s="14"/>
      <c r="F158" s="15"/>
      <c r="G158" s="427">
        <f t="shared" si="16"/>
        <v>0</v>
      </c>
      <c r="H158" s="338"/>
      <c r="I158" s="164">
        <f t="shared" si="19"/>
        <v>0</v>
      </c>
      <c r="J158" s="60">
        <f t="shared" si="17"/>
        <v>0</v>
      </c>
      <c r="K158" s="16"/>
      <c r="L158" s="17"/>
      <c r="M158" s="17"/>
      <c r="N158" s="15"/>
      <c r="O158" s="60">
        <f t="shared" si="18"/>
        <v>0</v>
      </c>
      <c r="P158" s="18"/>
      <c r="Q158" s="92"/>
      <c r="R158" s="60">
        <f t="shared" si="20"/>
        <v>0</v>
      </c>
      <c r="S158" s="129">
        <f t="shared" si="21"/>
        <v>0</v>
      </c>
      <c r="T158" s="150">
        <f t="shared" si="22"/>
        <v>0</v>
      </c>
      <c r="U158"/>
    </row>
    <row r="159" spans="1:21" ht="12.75">
      <c r="A159" s="10" t="s">
        <v>54</v>
      </c>
      <c r="B159" s="11"/>
      <c r="C159" s="12"/>
      <c r="D159" s="13"/>
      <c r="E159" s="14"/>
      <c r="F159" s="15"/>
      <c r="G159" s="427">
        <f t="shared" si="16"/>
        <v>0</v>
      </c>
      <c r="H159" s="338"/>
      <c r="I159" s="164">
        <f t="shared" si="19"/>
        <v>0</v>
      </c>
      <c r="J159" s="60">
        <f t="shared" si="17"/>
        <v>0</v>
      </c>
      <c r="K159" s="16"/>
      <c r="L159" s="17"/>
      <c r="M159" s="17"/>
      <c r="N159" s="15"/>
      <c r="O159" s="60">
        <f t="shared" si="18"/>
        <v>0</v>
      </c>
      <c r="P159" s="18"/>
      <c r="Q159" s="92"/>
      <c r="R159" s="60">
        <f t="shared" si="20"/>
        <v>0</v>
      </c>
      <c r="S159" s="129">
        <f t="shared" si="21"/>
        <v>0</v>
      </c>
      <c r="T159" s="150">
        <f t="shared" si="22"/>
        <v>0</v>
      </c>
      <c r="U159"/>
    </row>
    <row r="160" spans="1:21" ht="12.75">
      <c r="A160" s="10" t="s">
        <v>55</v>
      </c>
      <c r="B160" s="11"/>
      <c r="C160" s="12"/>
      <c r="D160" s="13"/>
      <c r="E160" s="14"/>
      <c r="F160" s="15"/>
      <c r="G160" s="427">
        <f t="shared" si="16"/>
        <v>0</v>
      </c>
      <c r="H160" s="338"/>
      <c r="I160" s="164">
        <f t="shared" si="19"/>
        <v>0</v>
      </c>
      <c r="J160" s="60">
        <f t="shared" si="17"/>
        <v>0</v>
      </c>
      <c r="K160" s="16"/>
      <c r="L160" s="17"/>
      <c r="M160" s="17"/>
      <c r="N160" s="15"/>
      <c r="O160" s="60">
        <f t="shared" si="18"/>
        <v>0</v>
      </c>
      <c r="P160" s="18"/>
      <c r="Q160" s="92"/>
      <c r="R160" s="60">
        <f t="shared" si="20"/>
        <v>0</v>
      </c>
      <c r="S160" s="129">
        <f t="shared" si="21"/>
        <v>0</v>
      </c>
      <c r="T160" s="150">
        <f t="shared" si="22"/>
        <v>0</v>
      </c>
      <c r="U160"/>
    </row>
    <row r="161" spans="1:21" ht="12.75">
      <c r="A161" s="10" t="s">
        <v>56</v>
      </c>
      <c r="B161" s="11"/>
      <c r="C161" s="12"/>
      <c r="D161" s="13"/>
      <c r="E161" s="14"/>
      <c r="F161" s="15"/>
      <c r="G161" s="427">
        <f t="shared" si="16"/>
        <v>0</v>
      </c>
      <c r="H161" s="338"/>
      <c r="I161" s="164">
        <f t="shared" si="19"/>
        <v>0</v>
      </c>
      <c r="J161" s="60">
        <f t="shared" si="17"/>
        <v>0</v>
      </c>
      <c r="K161" s="16"/>
      <c r="L161" s="17"/>
      <c r="M161" s="17"/>
      <c r="N161" s="15"/>
      <c r="O161" s="60">
        <f t="shared" si="18"/>
        <v>0</v>
      </c>
      <c r="P161" s="18"/>
      <c r="Q161" s="92"/>
      <c r="R161" s="60">
        <f t="shared" si="20"/>
        <v>0</v>
      </c>
      <c r="S161" s="129">
        <f t="shared" si="21"/>
        <v>0</v>
      </c>
      <c r="T161" s="150">
        <f t="shared" si="22"/>
        <v>0</v>
      </c>
      <c r="U161"/>
    </row>
    <row r="162" spans="1:21" ht="12.75">
      <c r="A162" s="10" t="s">
        <v>57</v>
      </c>
      <c r="B162" s="11"/>
      <c r="C162" s="12"/>
      <c r="D162" s="13"/>
      <c r="E162" s="14"/>
      <c r="F162" s="15"/>
      <c r="G162" s="427">
        <f t="shared" si="16"/>
        <v>0</v>
      </c>
      <c r="H162" s="338"/>
      <c r="I162" s="164">
        <f t="shared" si="19"/>
        <v>0</v>
      </c>
      <c r="J162" s="60">
        <f t="shared" si="17"/>
        <v>0</v>
      </c>
      <c r="K162" s="16"/>
      <c r="L162" s="17"/>
      <c r="M162" s="17"/>
      <c r="N162" s="15"/>
      <c r="O162" s="60">
        <f t="shared" si="18"/>
        <v>0</v>
      </c>
      <c r="P162" s="18"/>
      <c r="Q162" s="92"/>
      <c r="R162" s="60">
        <f t="shared" si="20"/>
        <v>0</v>
      </c>
      <c r="S162" s="129">
        <f t="shared" si="21"/>
        <v>0</v>
      </c>
      <c r="T162" s="150">
        <f t="shared" si="22"/>
        <v>0</v>
      </c>
      <c r="U162"/>
    </row>
    <row r="163" spans="1:21" ht="12.75">
      <c r="A163" s="10" t="s">
        <v>58</v>
      </c>
      <c r="B163" s="11"/>
      <c r="C163" s="12"/>
      <c r="D163" s="13"/>
      <c r="E163" s="14"/>
      <c r="F163" s="15"/>
      <c r="G163" s="427">
        <f t="shared" si="16"/>
        <v>0</v>
      </c>
      <c r="H163" s="338"/>
      <c r="I163" s="164">
        <f t="shared" si="19"/>
        <v>0</v>
      </c>
      <c r="J163" s="60">
        <f t="shared" si="17"/>
        <v>0</v>
      </c>
      <c r="K163" s="16"/>
      <c r="L163" s="17"/>
      <c r="M163" s="17"/>
      <c r="N163" s="15"/>
      <c r="O163" s="60">
        <f t="shared" si="18"/>
        <v>0</v>
      </c>
      <c r="P163" s="18"/>
      <c r="Q163" s="92"/>
      <c r="R163" s="60">
        <f t="shared" si="20"/>
        <v>0</v>
      </c>
      <c r="S163" s="129">
        <f t="shared" si="21"/>
        <v>0</v>
      </c>
      <c r="T163" s="150">
        <f t="shared" si="22"/>
        <v>0</v>
      </c>
      <c r="U163"/>
    </row>
    <row r="164" spans="1:21" ht="12.75">
      <c r="A164" s="10" t="s">
        <v>59</v>
      </c>
      <c r="B164" s="11"/>
      <c r="C164" s="12"/>
      <c r="D164" s="13"/>
      <c r="E164" s="14"/>
      <c r="F164" s="15"/>
      <c r="G164" s="427">
        <f t="shared" si="16"/>
        <v>0</v>
      </c>
      <c r="H164" s="338"/>
      <c r="I164" s="164">
        <f t="shared" si="19"/>
        <v>0</v>
      </c>
      <c r="J164" s="60">
        <f t="shared" si="17"/>
        <v>0</v>
      </c>
      <c r="K164" s="16"/>
      <c r="L164" s="17"/>
      <c r="M164" s="17"/>
      <c r="N164" s="15"/>
      <c r="O164" s="60">
        <f t="shared" si="18"/>
        <v>0</v>
      </c>
      <c r="P164" s="18"/>
      <c r="Q164" s="92"/>
      <c r="R164" s="60">
        <f t="shared" si="20"/>
        <v>0</v>
      </c>
      <c r="S164" s="129">
        <f t="shared" si="21"/>
        <v>0</v>
      </c>
      <c r="T164" s="150">
        <f t="shared" si="22"/>
        <v>0</v>
      </c>
      <c r="U164"/>
    </row>
    <row r="165" spans="1:21" ht="12.75">
      <c r="A165" s="10" t="s">
        <v>60</v>
      </c>
      <c r="B165" s="11"/>
      <c r="C165" s="12"/>
      <c r="D165" s="13"/>
      <c r="E165" s="14"/>
      <c r="F165" s="15"/>
      <c r="G165" s="427">
        <f t="shared" si="16"/>
        <v>0</v>
      </c>
      <c r="H165" s="338"/>
      <c r="I165" s="164">
        <f t="shared" si="19"/>
        <v>0</v>
      </c>
      <c r="J165" s="60">
        <f t="shared" si="17"/>
        <v>0</v>
      </c>
      <c r="K165" s="16"/>
      <c r="L165" s="17"/>
      <c r="M165" s="17"/>
      <c r="N165" s="15"/>
      <c r="O165" s="60">
        <f t="shared" si="18"/>
        <v>0</v>
      </c>
      <c r="P165" s="18"/>
      <c r="Q165" s="92"/>
      <c r="R165" s="60">
        <f t="shared" si="20"/>
        <v>0</v>
      </c>
      <c r="S165" s="129">
        <f t="shared" si="21"/>
        <v>0</v>
      </c>
      <c r="T165" s="150">
        <f t="shared" si="22"/>
        <v>0</v>
      </c>
      <c r="U165"/>
    </row>
    <row r="166" spans="1:21" ht="12.75">
      <c r="A166" s="10" t="s">
        <v>61</v>
      </c>
      <c r="B166" s="11"/>
      <c r="C166" s="12"/>
      <c r="D166" s="13"/>
      <c r="E166" s="14"/>
      <c r="F166" s="15"/>
      <c r="G166" s="427">
        <f t="shared" si="16"/>
        <v>0</v>
      </c>
      <c r="H166" s="338"/>
      <c r="I166" s="164">
        <f t="shared" si="19"/>
        <v>0</v>
      </c>
      <c r="J166" s="60">
        <f t="shared" si="17"/>
        <v>0</v>
      </c>
      <c r="K166" s="16"/>
      <c r="L166" s="17"/>
      <c r="M166" s="17"/>
      <c r="N166" s="15"/>
      <c r="O166" s="60">
        <f t="shared" si="18"/>
        <v>0</v>
      </c>
      <c r="P166" s="18"/>
      <c r="Q166" s="92"/>
      <c r="R166" s="60">
        <f t="shared" si="20"/>
        <v>0</v>
      </c>
      <c r="S166" s="129">
        <f t="shared" si="21"/>
        <v>0</v>
      </c>
      <c r="T166" s="150">
        <f t="shared" si="22"/>
        <v>0</v>
      </c>
      <c r="U166"/>
    </row>
    <row r="167" spans="1:21" ht="12.75">
      <c r="A167" s="10" t="s">
        <v>62</v>
      </c>
      <c r="B167" s="11"/>
      <c r="C167" s="12"/>
      <c r="D167" s="13"/>
      <c r="E167" s="14"/>
      <c r="F167" s="15"/>
      <c r="G167" s="427">
        <f t="shared" si="16"/>
        <v>0</v>
      </c>
      <c r="H167" s="338"/>
      <c r="I167" s="164">
        <f t="shared" si="19"/>
        <v>0</v>
      </c>
      <c r="J167" s="60">
        <f t="shared" si="17"/>
        <v>0</v>
      </c>
      <c r="K167" s="16"/>
      <c r="L167" s="17"/>
      <c r="M167" s="17"/>
      <c r="N167" s="15"/>
      <c r="O167" s="60">
        <f t="shared" si="18"/>
        <v>0</v>
      </c>
      <c r="P167" s="18"/>
      <c r="Q167" s="92"/>
      <c r="R167" s="60">
        <f t="shared" si="20"/>
        <v>0</v>
      </c>
      <c r="S167" s="129">
        <f t="shared" si="21"/>
        <v>0</v>
      </c>
      <c r="T167" s="150">
        <f t="shared" si="22"/>
        <v>0</v>
      </c>
      <c r="U167"/>
    </row>
    <row r="168" spans="1:21" ht="12.75">
      <c r="A168" s="10" t="s">
        <v>63</v>
      </c>
      <c r="B168" s="11"/>
      <c r="C168" s="12"/>
      <c r="D168" s="13"/>
      <c r="E168" s="14"/>
      <c r="F168" s="15"/>
      <c r="G168" s="427">
        <f t="shared" si="16"/>
        <v>0</v>
      </c>
      <c r="H168" s="338"/>
      <c r="I168" s="164">
        <f t="shared" si="19"/>
        <v>0</v>
      </c>
      <c r="J168" s="60">
        <f t="shared" si="17"/>
        <v>0</v>
      </c>
      <c r="K168" s="16"/>
      <c r="L168" s="17"/>
      <c r="M168" s="17"/>
      <c r="N168" s="15"/>
      <c r="O168" s="60">
        <f t="shared" si="18"/>
        <v>0</v>
      </c>
      <c r="P168" s="18"/>
      <c r="Q168" s="92"/>
      <c r="R168" s="60">
        <f t="shared" si="20"/>
        <v>0</v>
      </c>
      <c r="S168" s="129">
        <f t="shared" si="21"/>
        <v>0</v>
      </c>
      <c r="T168" s="150">
        <f t="shared" si="22"/>
        <v>0</v>
      </c>
      <c r="U168"/>
    </row>
    <row r="169" spans="1:21" ht="12.75">
      <c r="A169" s="10" t="s">
        <v>64</v>
      </c>
      <c r="B169" s="11"/>
      <c r="C169" s="12"/>
      <c r="D169" s="13"/>
      <c r="E169" s="14"/>
      <c r="F169" s="15"/>
      <c r="G169" s="427">
        <f t="shared" si="16"/>
        <v>0</v>
      </c>
      <c r="H169" s="338"/>
      <c r="I169" s="164">
        <f t="shared" si="19"/>
        <v>0</v>
      </c>
      <c r="J169" s="60">
        <f t="shared" si="17"/>
        <v>0</v>
      </c>
      <c r="K169" s="16"/>
      <c r="L169" s="17"/>
      <c r="M169" s="17"/>
      <c r="N169" s="15"/>
      <c r="O169" s="60">
        <f t="shared" si="18"/>
        <v>0</v>
      </c>
      <c r="P169" s="18"/>
      <c r="Q169" s="92"/>
      <c r="R169" s="60">
        <f t="shared" si="20"/>
        <v>0</v>
      </c>
      <c r="S169" s="129">
        <f t="shared" si="21"/>
        <v>0</v>
      </c>
      <c r="T169" s="150">
        <f t="shared" si="22"/>
        <v>0</v>
      </c>
      <c r="U169"/>
    </row>
    <row r="170" spans="1:21" ht="12.75">
      <c r="A170" s="10" t="s">
        <v>65</v>
      </c>
      <c r="B170" s="11"/>
      <c r="C170" s="12"/>
      <c r="D170" s="13"/>
      <c r="E170" s="14"/>
      <c r="F170" s="15"/>
      <c r="G170" s="427">
        <f t="shared" si="16"/>
        <v>0</v>
      </c>
      <c r="H170" s="338"/>
      <c r="I170" s="164">
        <f t="shared" si="19"/>
        <v>0</v>
      </c>
      <c r="J170" s="60">
        <f t="shared" si="17"/>
        <v>0</v>
      </c>
      <c r="K170" s="16"/>
      <c r="L170" s="17"/>
      <c r="M170" s="17"/>
      <c r="N170" s="15"/>
      <c r="O170" s="60">
        <f t="shared" si="18"/>
        <v>0</v>
      </c>
      <c r="P170" s="18"/>
      <c r="Q170" s="92"/>
      <c r="R170" s="60">
        <f t="shared" si="20"/>
        <v>0</v>
      </c>
      <c r="S170" s="129">
        <f t="shared" si="21"/>
        <v>0</v>
      </c>
      <c r="T170" s="150">
        <f t="shared" si="22"/>
        <v>0</v>
      </c>
      <c r="U170"/>
    </row>
    <row r="171" spans="1:21" ht="12.75">
      <c r="A171" s="10" t="s">
        <v>66</v>
      </c>
      <c r="B171" s="11"/>
      <c r="C171" s="12"/>
      <c r="D171" s="13"/>
      <c r="E171" s="14"/>
      <c r="F171" s="15"/>
      <c r="G171" s="427">
        <f t="shared" si="16"/>
        <v>0</v>
      </c>
      <c r="H171" s="338"/>
      <c r="I171" s="164">
        <f t="shared" si="19"/>
        <v>0</v>
      </c>
      <c r="J171" s="60">
        <f t="shared" si="17"/>
        <v>0</v>
      </c>
      <c r="K171" s="16"/>
      <c r="L171" s="17"/>
      <c r="M171" s="17"/>
      <c r="N171" s="15"/>
      <c r="O171" s="60">
        <f t="shared" si="18"/>
        <v>0</v>
      </c>
      <c r="P171" s="18"/>
      <c r="Q171" s="92"/>
      <c r="R171" s="60">
        <f t="shared" si="20"/>
        <v>0</v>
      </c>
      <c r="S171" s="129">
        <f t="shared" si="21"/>
        <v>0</v>
      </c>
      <c r="T171" s="150">
        <f t="shared" si="22"/>
        <v>0</v>
      </c>
      <c r="U171"/>
    </row>
    <row r="172" spans="1:21" ht="12.75">
      <c r="A172" s="10" t="s">
        <v>92</v>
      </c>
      <c r="B172" s="11"/>
      <c r="C172" s="12"/>
      <c r="D172" s="13"/>
      <c r="E172" s="14"/>
      <c r="F172" s="15"/>
      <c r="G172" s="427">
        <f t="shared" si="16"/>
        <v>0</v>
      </c>
      <c r="H172" s="338"/>
      <c r="I172" s="164">
        <f t="shared" si="19"/>
        <v>0</v>
      </c>
      <c r="J172" s="60">
        <f t="shared" si="17"/>
        <v>0</v>
      </c>
      <c r="K172" s="16"/>
      <c r="L172" s="17"/>
      <c r="M172" s="17"/>
      <c r="N172" s="15"/>
      <c r="O172" s="60">
        <f t="shared" si="18"/>
        <v>0</v>
      </c>
      <c r="P172" s="18"/>
      <c r="Q172" s="92"/>
      <c r="R172" s="60">
        <f t="shared" si="20"/>
        <v>0</v>
      </c>
      <c r="S172" s="129">
        <f t="shared" si="21"/>
        <v>0</v>
      </c>
      <c r="T172" s="150">
        <f t="shared" si="22"/>
        <v>0</v>
      </c>
      <c r="U172"/>
    </row>
    <row r="173" spans="1:21" ht="12.75">
      <c r="A173" s="10" t="s">
        <v>93</v>
      </c>
      <c r="B173" s="11"/>
      <c r="C173" s="12"/>
      <c r="D173" s="13"/>
      <c r="E173" s="14"/>
      <c r="F173" s="15"/>
      <c r="G173" s="427">
        <f t="shared" si="16"/>
        <v>0</v>
      </c>
      <c r="H173" s="338"/>
      <c r="I173" s="164">
        <f t="shared" si="19"/>
        <v>0</v>
      </c>
      <c r="J173" s="60">
        <f t="shared" si="17"/>
        <v>0</v>
      </c>
      <c r="K173" s="16"/>
      <c r="L173" s="17"/>
      <c r="M173" s="17"/>
      <c r="N173" s="15"/>
      <c r="O173" s="60">
        <f t="shared" si="18"/>
        <v>0</v>
      </c>
      <c r="P173" s="18"/>
      <c r="Q173" s="92"/>
      <c r="R173" s="60">
        <f t="shared" si="20"/>
        <v>0</v>
      </c>
      <c r="S173" s="129">
        <f t="shared" si="21"/>
        <v>0</v>
      </c>
      <c r="T173" s="150">
        <f t="shared" si="22"/>
        <v>0</v>
      </c>
      <c r="U173"/>
    </row>
    <row r="174" spans="1:21" ht="12.75">
      <c r="A174" s="10" t="s">
        <v>94</v>
      </c>
      <c r="B174" s="11"/>
      <c r="C174" s="12"/>
      <c r="D174" s="13"/>
      <c r="E174" s="14"/>
      <c r="F174" s="15"/>
      <c r="G174" s="427">
        <f t="shared" si="16"/>
        <v>0</v>
      </c>
      <c r="H174" s="338"/>
      <c r="I174" s="164">
        <f t="shared" si="19"/>
        <v>0</v>
      </c>
      <c r="J174" s="60">
        <f t="shared" si="17"/>
        <v>0</v>
      </c>
      <c r="K174" s="16"/>
      <c r="L174" s="17"/>
      <c r="M174" s="17"/>
      <c r="N174" s="15"/>
      <c r="O174" s="60">
        <f t="shared" si="18"/>
        <v>0</v>
      </c>
      <c r="P174" s="18"/>
      <c r="Q174" s="92"/>
      <c r="R174" s="60">
        <f t="shared" si="20"/>
        <v>0</v>
      </c>
      <c r="S174" s="129">
        <f t="shared" si="21"/>
        <v>0</v>
      </c>
      <c r="T174" s="150">
        <f t="shared" si="22"/>
        <v>0</v>
      </c>
      <c r="U174"/>
    </row>
    <row r="175" spans="1:21" ht="12.75">
      <c r="A175" s="10" t="s">
        <v>95</v>
      </c>
      <c r="B175" s="11"/>
      <c r="C175" s="12"/>
      <c r="D175" s="13"/>
      <c r="E175" s="14"/>
      <c r="F175" s="15"/>
      <c r="G175" s="427">
        <f t="shared" si="16"/>
        <v>0</v>
      </c>
      <c r="H175" s="338"/>
      <c r="I175" s="164">
        <f t="shared" si="19"/>
        <v>0</v>
      </c>
      <c r="J175" s="60">
        <f t="shared" si="17"/>
        <v>0</v>
      </c>
      <c r="K175" s="16"/>
      <c r="L175" s="17"/>
      <c r="M175" s="17"/>
      <c r="N175" s="15"/>
      <c r="O175" s="60">
        <f t="shared" si="18"/>
        <v>0</v>
      </c>
      <c r="P175" s="18"/>
      <c r="Q175" s="92"/>
      <c r="R175" s="60">
        <f t="shared" si="20"/>
        <v>0</v>
      </c>
      <c r="S175" s="129">
        <f t="shared" si="21"/>
        <v>0</v>
      </c>
      <c r="T175" s="150">
        <f t="shared" si="22"/>
        <v>0</v>
      </c>
      <c r="U175"/>
    </row>
    <row r="176" spans="1:21" ht="12.75">
      <c r="A176" s="10" t="s">
        <v>96</v>
      </c>
      <c r="B176" s="11"/>
      <c r="C176" s="12"/>
      <c r="D176" s="13"/>
      <c r="E176" s="14"/>
      <c r="F176" s="15"/>
      <c r="G176" s="427">
        <f t="shared" si="16"/>
        <v>0</v>
      </c>
      <c r="H176" s="338"/>
      <c r="I176" s="164">
        <f t="shared" si="19"/>
        <v>0</v>
      </c>
      <c r="J176" s="60">
        <f t="shared" si="17"/>
        <v>0</v>
      </c>
      <c r="K176" s="16"/>
      <c r="L176" s="17"/>
      <c r="M176" s="17"/>
      <c r="N176" s="15"/>
      <c r="O176" s="60">
        <f t="shared" si="18"/>
        <v>0</v>
      </c>
      <c r="P176" s="18"/>
      <c r="Q176" s="92"/>
      <c r="R176" s="60">
        <f t="shared" si="20"/>
        <v>0</v>
      </c>
      <c r="S176" s="129">
        <f t="shared" si="21"/>
        <v>0</v>
      </c>
      <c r="T176" s="150">
        <f t="shared" si="22"/>
        <v>0</v>
      </c>
      <c r="U176"/>
    </row>
    <row r="177" spans="1:21" ht="12.75">
      <c r="A177" s="10" t="s">
        <v>97</v>
      </c>
      <c r="B177" s="11"/>
      <c r="C177" s="12"/>
      <c r="D177" s="13"/>
      <c r="E177" s="14"/>
      <c r="F177" s="15"/>
      <c r="G177" s="427">
        <f t="shared" si="16"/>
        <v>0</v>
      </c>
      <c r="H177" s="338"/>
      <c r="I177" s="164">
        <f t="shared" si="19"/>
        <v>0</v>
      </c>
      <c r="J177" s="60">
        <f aca="true" t="shared" si="23" ref="J177:J211">ROUND(IF((D177-C177)&lt;0,,(I177+K177+L177+M177+N177)/40*(D177-C177)*2),0)</f>
        <v>0</v>
      </c>
      <c r="K177" s="16"/>
      <c r="L177" s="17"/>
      <c r="M177" s="17"/>
      <c r="N177" s="15"/>
      <c r="O177" s="60">
        <f t="shared" si="18"/>
        <v>0</v>
      </c>
      <c r="P177" s="18"/>
      <c r="Q177" s="92"/>
      <c r="R177" s="60">
        <f t="shared" si="20"/>
        <v>0</v>
      </c>
      <c r="S177" s="129">
        <f t="shared" si="21"/>
        <v>0</v>
      </c>
      <c r="T177" s="150">
        <f t="shared" si="22"/>
        <v>0</v>
      </c>
      <c r="U177"/>
    </row>
    <row r="178" spans="1:21" ht="12.75">
      <c r="A178" s="10" t="s">
        <v>98</v>
      </c>
      <c r="B178" s="11"/>
      <c r="C178" s="12"/>
      <c r="D178" s="13"/>
      <c r="E178" s="14"/>
      <c r="F178" s="15"/>
      <c r="G178" s="427">
        <f t="shared" si="16"/>
        <v>0</v>
      </c>
      <c r="H178" s="338"/>
      <c r="I178" s="164">
        <f t="shared" si="19"/>
        <v>0</v>
      </c>
      <c r="J178" s="60">
        <f t="shared" si="23"/>
        <v>0</v>
      </c>
      <c r="K178" s="16"/>
      <c r="L178" s="17"/>
      <c r="M178" s="17"/>
      <c r="N178" s="15"/>
      <c r="O178" s="60">
        <f t="shared" si="18"/>
        <v>0</v>
      </c>
      <c r="P178" s="18"/>
      <c r="Q178" s="92"/>
      <c r="R178" s="60">
        <f t="shared" si="20"/>
        <v>0</v>
      </c>
      <c r="S178" s="129">
        <f t="shared" si="21"/>
        <v>0</v>
      </c>
      <c r="T178" s="150">
        <f t="shared" si="22"/>
        <v>0</v>
      </c>
      <c r="U178"/>
    </row>
    <row r="179" spans="1:21" ht="12.75">
      <c r="A179" s="10" t="s">
        <v>99</v>
      </c>
      <c r="B179" s="11"/>
      <c r="C179" s="12"/>
      <c r="D179" s="13"/>
      <c r="E179" s="14"/>
      <c r="F179" s="15"/>
      <c r="G179" s="427">
        <f t="shared" si="16"/>
        <v>0</v>
      </c>
      <c r="H179" s="338"/>
      <c r="I179" s="164">
        <f t="shared" si="19"/>
        <v>0</v>
      </c>
      <c r="J179" s="60">
        <f t="shared" si="23"/>
        <v>0</v>
      </c>
      <c r="K179" s="16"/>
      <c r="L179" s="17"/>
      <c r="M179" s="17"/>
      <c r="N179" s="15"/>
      <c r="O179" s="60">
        <f t="shared" si="18"/>
        <v>0</v>
      </c>
      <c r="P179" s="18"/>
      <c r="Q179" s="92"/>
      <c r="R179" s="60">
        <f t="shared" si="20"/>
        <v>0</v>
      </c>
      <c r="S179" s="129">
        <f t="shared" si="21"/>
        <v>0</v>
      </c>
      <c r="T179" s="150">
        <f t="shared" si="22"/>
        <v>0</v>
      </c>
      <c r="U179"/>
    </row>
    <row r="180" spans="1:21" ht="12.75">
      <c r="A180" s="10" t="s">
        <v>100</v>
      </c>
      <c r="B180" s="11"/>
      <c r="C180" s="12"/>
      <c r="D180" s="13"/>
      <c r="E180" s="14"/>
      <c r="F180" s="15"/>
      <c r="G180" s="427">
        <f t="shared" si="16"/>
        <v>0</v>
      </c>
      <c r="H180" s="338"/>
      <c r="I180" s="164">
        <f aca="true" t="shared" si="24" ref="I180:I186">ROUND(IF(E180=0,,H180*S180),0)</f>
        <v>0</v>
      </c>
      <c r="J180" s="60">
        <f t="shared" si="23"/>
        <v>0</v>
      </c>
      <c r="K180" s="16"/>
      <c r="L180" s="17"/>
      <c r="M180" s="17"/>
      <c r="N180" s="15"/>
      <c r="O180" s="60">
        <f t="shared" si="18"/>
        <v>0</v>
      </c>
      <c r="P180" s="18"/>
      <c r="Q180" s="92"/>
      <c r="R180" s="60">
        <f aca="true" t="shared" si="25" ref="R180:R186">SUM(O180*12+Q180)</f>
        <v>0</v>
      </c>
      <c r="S180" s="129">
        <f aca="true" t="shared" si="26" ref="S180:S186">ROUND(IF(C180=0,0,IF((D180/C180)&gt;1,1,D180/C180)),2)</f>
        <v>0</v>
      </c>
      <c r="T180" s="150">
        <f aca="true" t="shared" si="27" ref="T180:T186">IF(C180=0,0,D180/C180)</f>
        <v>0</v>
      </c>
      <c r="U180"/>
    </row>
    <row r="181" spans="1:21" ht="12.75">
      <c r="A181" s="10" t="s">
        <v>101</v>
      </c>
      <c r="B181" s="11"/>
      <c r="C181" s="12"/>
      <c r="D181" s="13"/>
      <c r="E181" s="14"/>
      <c r="F181" s="15"/>
      <c r="G181" s="427">
        <f t="shared" si="16"/>
        <v>0</v>
      </c>
      <c r="H181" s="338"/>
      <c r="I181" s="164">
        <f t="shared" si="24"/>
        <v>0</v>
      </c>
      <c r="J181" s="60">
        <f t="shared" si="23"/>
        <v>0</v>
      </c>
      <c r="K181" s="16"/>
      <c r="L181" s="17"/>
      <c r="M181" s="17"/>
      <c r="N181" s="15"/>
      <c r="O181" s="60">
        <f t="shared" si="18"/>
        <v>0</v>
      </c>
      <c r="P181" s="18"/>
      <c r="Q181" s="92"/>
      <c r="R181" s="60">
        <f t="shared" si="25"/>
        <v>0</v>
      </c>
      <c r="S181" s="129">
        <f t="shared" si="26"/>
        <v>0</v>
      </c>
      <c r="T181" s="150">
        <f t="shared" si="27"/>
        <v>0</v>
      </c>
      <c r="U181"/>
    </row>
    <row r="182" spans="1:21" ht="12.75">
      <c r="A182" s="10" t="s">
        <v>129</v>
      </c>
      <c r="B182" s="11"/>
      <c r="C182" s="12"/>
      <c r="D182" s="13"/>
      <c r="E182" s="14"/>
      <c r="F182" s="15"/>
      <c r="G182" s="427">
        <f t="shared" si="16"/>
        <v>0</v>
      </c>
      <c r="H182" s="338"/>
      <c r="I182" s="164">
        <f t="shared" si="24"/>
        <v>0</v>
      </c>
      <c r="J182" s="60">
        <f t="shared" si="23"/>
        <v>0</v>
      </c>
      <c r="K182" s="16"/>
      <c r="L182" s="17"/>
      <c r="M182" s="17"/>
      <c r="N182" s="15"/>
      <c r="O182" s="60">
        <f t="shared" si="18"/>
        <v>0</v>
      </c>
      <c r="P182" s="18"/>
      <c r="Q182" s="92"/>
      <c r="R182" s="60">
        <f t="shared" si="25"/>
        <v>0</v>
      </c>
      <c r="S182" s="129">
        <f t="shared" si="26"/>
        <v>0</v>
      </c>
      <c r="T182" s="150">
        <f t="shared" si="27"/>
        <v>0</v>
      </c>
      <c r="U182"/>
    </row>
    <row r="183" spans="1:21" ht="12.75">
      <c r="A183" s="10" t="s">
        <v>130</v>
      </c>
      <c r="B183" s="11"/>
      <c r="C183" s="12"/>
      <c r="D183" s="13"/>
      <c r="E183" s="14"/>
      <c r="F183" s="15"/>
      <c r="G183" s="427">
        <f t="shared" si="16"/>
        <v>0</v>
      </c>
      <c r="H183" s="338"/>
      <c r="I183" s="164">
        <f t="shared" si="24"/>
        <v>0</v>
      </c>
      <c r="J183" s="60">
        <f t="shared" si="23"/>
        <v>0</v>
      </c>
      <c r="K183" s="16"/>
      <c r="L183" s="17"/>
      <c r="M183" s="17"/>
      <c r="N183" s="15"/>
      <c r="O183" s="60">
        <f t="shared" si="18"/>
        <v>0</v>
      </c>
      <c r="P183" s="18"/>
      <c r="Q183" s="92"/>
      <c r="R183" s="60">
        <f t="shared" si="25"/>
        <v>0</v>
      </c>
      <c r="S183" s="129">
        <f t="shared" si="26"/>
        <v>0</v>
      </c>
      <c r="T183" s="150">
        <f t="shared" si="27"/>
        <v>0</v>
      </c>
      <c r="U183"/>
    </row>
    <row r="184" spans="1:21" ht="12.75">
      <c r="A184" s="10" t="s">
        <v>131</v>
      </c>
      <c r="B184" s="11"/>
      <c r="C184" s="12"/>
      <c r="D184" s="13"/>
      <c r="E184" s="14"/>
      <c r="F184" s="15"/>
      <c r="G184" s="427">
        <f t="shared" si="16"/>
        <v>0</v>
      </c>
      <c r="H184" s="338"/>
      <c r="I184" s="164">
        <f t="shared" si="24"/>
        <v>0</v>
      </c>
      <c r="J184" s="60">
        <f t="shared" si="23"/>
        <v>0</v>
      </c>
      <c r="K184" s="16"/>
      <c r="L184" s="17"/>
      <c r="M184" s="17"/>
      <c r="N184" s="15"/>
      <c r="O184" s="60">
        <f t="shared" si="18"/>
        <v>0</v>
      </c>
      <c r="P184" s="18"/>
      <c r="Q184" s="92"/>
      <c r="R184" s="60">
        <f t="shared" si="25"/>
        <v>0</v>
      </c>
      <c r="S184" s="129">
        <f t="shared" si="26"/>
        <v>0</v>
      </c>
      <c r="T184" s="150">
        <f t="shared" si="27"/>
        <v>0</v>
      </c>
      <c r="U184"/>
    </row>
    <row r="185" spans="1:21" ht="12.75">
      <c r="A185" s="10" t="s">
        <v>132</v>
      </c>
      <c r="B185" s="11"/>
      <c r="C185" s="12"/>
      <c r="D185" s="13"/>
      <c r="E185" s="14"/>
      <c r="F185" s="15"/>
      <c r="G185" s="427">
        <f t="shared" si="16"/>
        <v>0</v>
      </c>
      <c r="H185" s="338"/>
      <c r="I185" s="164">
        <f t="shared" si="24"/>
        <v>0</v>
      </c>
      <c r="J185" s="60">
        <f t="shared" si="23"/>
        <v>0</v>
      </c>
      <c r="K185" s="16"/>
      <c r="L185" s="17"/>
      <c r="M185" s="17"/>
      <c r="N185" s="15"/>
      <c r="O185" s="60">
        <f t="shared" si="18"/>
        <v>0</v>
      </c>
      <c r="P185" s="18"/>
      <c r="Q185" s="92"/>
      <c r="R185" s="60">
        <f t="shared" si="25"/>
        <v>0</v>
      </c>
      <c r="S185" s="129">
        <f t="shared" si="26"/>
        <v>0</v>
      </c>
      <c r="T185" s="150">
        <f t="shared" si="27"/>
        <v>0</v>
      </c>
      <c r="U185"/>
    </row>
    <row r="186" spans="1:21" ht="12.75">
      <c r="A186" s="10" t="s">
        <v>133</v>
      </c>
      <c r="B186" s="11"/>
      <c r="C186" s="12"/>
      <c r="D186" s="13"/>
      <c r="E186" s="14"/>
      <c r="F186" s="15"/>
      <c r="G186" s="427">
        <f t="shared" si="16"/>
        <v>0</v>
      </c>
      <c r="H186" s="338"/>
      <c r="I186" s="164">
        <f t="shared" si="24"/>
        <v>0</v>
      </c>
      <c r="J186" s="60">
        <f t="shared" si="23"/>
        <v>0</v>
      </c>
      <c r="K186" s="16"/>
      <c r="L186" s="17"/>
      <c r="M186" s="17"/>
      <c r="N186" s="15"/>
      <c r="O186" s="60">
        <f t="shared" si="18"/>
        <v>0</v>
      </c>
      <c r="P186" s="18"/>
      <c r="Q186" s="92"/>
      <c r="R186" s="60">
        <f t="shared" si="25"/>
        <v>0</v>
      </c>
      <c r="S186" s="129">
        <f t="shared" si="26"/>
        <v>0</v>
      </c>
      <c r="T186" s="150">
        <f t="shared" si="27"/>
        <v>0</v>
      </c>
      <c r="U186"/>
    </row>
    <row r="187" spans="1:21" ht="12.75">
      <c r="A187" s="10" t="s">
        <v>134</v>
      </c>
      <c r="B187" s="11"/>
      <c r="C187" s="12"/>
      <c r="D187" s="13"/>
      <c r="E187" s="14"/>
      <c r="F187" s="15"/>
      <c r="G187" s="427">
        <f t="shared" si="16"/>
        <v>0</v>
      </c>
      <c r="H187" s="338"/>
      <c r="I187" s="164">
        <f aca="true" t="shared" si="28" ref="I187:I211">ROUND(IF(E187=0,,H187*S187),0)</f>
        <v>0</v>
      </c>
      <c r="J187" s="60">
        <f t="shared" si="23"/>
        <v>0</v>
      </c>
      <c r="K187" s="16"/>
      <c r="L187" s="17"/>
      <c r="M187" s="17"/>
      <c r="N187" s="15"/>
      <c r="O187" s="60">
        <f t="shared" si="18"/>
        <v>0</v>
      </c>
      <c r="P187" s="18"/>
      <c r="Q187" s="92"/>
      <c r="R187" s="60">
        <f aca="true" t="shared" si="29" ref="R187:R211">SUM(O187*12+Q187)</f>
        <v>0</v>
      </c>
      <c r="S187" s="129">
        <f aca="true" t="shared" si="30" ref="S187:S211">ROUND(IF(C187=0,0,IF((D187/C187)&gt;1,1,D187/C187)),2)</f>
        <v>0</v>
      </c>
      <c r="T187" s="150">
        <f aca="true" t="shared" si="31" ref="T187:T211">IF(C187=0,0,D187/C187)</f>
        <v>0</v>
      </c>
      <c r="U187"/>
    </row>
    <row r="188" spans="1:21" ht="12.75">
      <c r="A188" s="10" t="s">
        <v>135</v>
      </c>
      <c r="B188" s="11"/>
      <c r="C188" s="12"/>
      <c r="D188" s="13"/>
      <c r="E188" s="14"/>
      <c r="F188" s="15"/>
      <c r="G188" s="427">
        <f t="shared" si="16"/>
        <v>0</v>
      </c>
      <c r="H188" s="338"/>
      <c r="I188" s="164">
        <f t="shared" si="28"/>
        <v>0</v>
      </c>
      <c r="J188" s="60">
        <f t="shared" si="23"/>
        <v>0</v>
      </c>
      <c r="K188" s="16"/>
      <c r="L188" s="17"/>
      <c r="M188" s="17"/>
      <c r="N188" s="15"/>
      <c r="O188" s="60">
        <f t="shared" si="18"/>
        <v>0</v>
      </c>
      <c r="P188" s="18"/>
      <c r="Q188" s="92"/>
      <c r="R188" s="60">
        <f t="shared" si="29"/>
        <v>0</v>
      </c>
      <c r="S188" s="129">
        <f t="shared" si="30"/>
        <v>0</v>
      </c>
      <c r="T188" s="150">
        <f t="shared" si="31"/>
        <v>0</v>
      </c>
      <c r="U188"/>
    </row>
    <row r="189" spans="1:21" ht="12.75">
      <c r="A189" s="10" t="s">
        <v>136</v>
      </c>
      <c r="B189" s="11"/>
      <c r="C189" s="12"/>
      <c r="D189" s="13"/>
      <c r="E189" s="14"/>
      <c r="F189" s="15"/>
      <c r="G189" s="427">
        <f t="shared" si="16"/>
        <v>0</v>
      </c>
      <c r="H189" s="338"/>
      <c r="I189" s="164">
        <f t="shared" si="28"/>
        <v>0</v>
      </c>
      <c r="J189" s="60">
        <f t="shared" si="23"/>
        <v>0</v>
      </c>
      <c r="K189" s="16"/>
      <c r="L189" s="17"/>
      <c r="M189" s="17"/>
      <c r="N189" s="15"/>
      <c r="O189" s="60">
        <f t="shared" si="18"/>
        <v>0</v>
      </c>
      <c r="P189" s="18"/>
      <c r="Q189" s="92"/>
      <c r="R189" s="60">
        <f t="shared" si="29"/>
        <v>0</v>
      </c>
      <c r="S189" s="129">
        <f t="shared" si="30"/>
        <v>0</v>
      </c>
      <c r="T189" s="150">
        <f t="shared" si="31"/>
        <v>0</v>
      </c>
      <c r="U189"/>
    </row>
    <row r="190" spans="1:21" ht="12.75">
      <c r="A190" s="10" t="s">
        <v>137</v>
      </c>
      <c r="B190" s="11"/>
      <c r="C190" s="12"/>
      <c r="D190" s="13"/>
      <c r="E190" s="14"/>
      <c r="F190" s="15"/>
      <c r="G190" s="427">
        <f t="shared" si="16"/>
        <v>0</v>
      </c>
      <c r="H190" s="338"/>
      <c r="I190" s="164">
        <f t="shared" si="28"/>
        <v>0</v>
      </c>
      <c r="J190" s="60">
        <f t="shared" si="23"/>
        <v>0</v>
      </c>
      <c r="K190" s="16"/>
      <c r="L190" s="17"/>
      <c r="M190" s="17"/>
      <c r="N190" s="15"/>
      <c r="O190" s="60">
        <f t="shared" si="18"/>
        <v>0</v>
      </c>
      <c r="P190" s="18"/>
      <c r="Q190" s="92"/>
      <c r="R190" s="60">
        <f t="shared" si="29"/>
        <v>0</v>
      </c>
      <c r="S190" s="129">
        <f t="shared" si="30"/>
        <v>0</v>
      </c>
      <c r="T190" s="150">
        <f t="shared" si="31"/>
        <v>0</v>
      </c>
      <c r="U190"/>
    </row>
    <row r="191" spans="1:21" ht="12.75">
      <c r="A191" s="10" t="s">
        <v>138</v>
      </c>
      <c r="B191" s="11"/>
      <c r="C191" s="12"/>
      <c r="D191" s="13"/>
      <c r="E191" s="14"/>
      <c r="F191" s="15"/>
      <c r="G191" s="427">
        <f t="shared" si="16"/>
        <v>0</v>
      </c>
      <c r="H191" s="338"/>
      <c r="I191" s="164">
        <f t="shared" si="28"/>
        <v>0</v>
      </c>
      <c r="J191" s="60">
        <f t="shared" si="23"/>
        <v>0</v>
      </c>
      <c r="K191" s="16"/>
      <c r="L191" s="17"/>
      <c r="M191" s="17"/>
      <c r="N191" s="15"/>
      <c r="O191" s="60">
        <f t="shared" si="18"/>
        <v>0</v>
      </c>
      <c r="P191" s="18"/>
      <c r="Q191" s="92"/>
      <c r="R191" s="60">
        <f t="shared" si="29"/>
        <v>0</v>
      </c>
      <c r="S191" s="129">
        <f t="shared" si="30"/>
        <v>0</v>
      </c>
      <c r="T191" s="150">
        <f t="shared" si="31"/>
        <v>0</v>
      </c>
      <c r="U191"/>
    </row>
    <row r="192" spans="1:21" ht="12.75">
      <c r="A192" s="10" t="s">
        <v>139</v>
      </c>
      <c r="B192" s="11"/>
      <c r="C192" s="12"/>
      <c r="D192" s="13"/>
      <c r="E192" s="14"/>
      <c r="F192" s="15"/>
      <c r="G192" s="427">
        <f t="shared" si="16"/>
        <v>0</v>
      </c>
      <c r="H192" s="338"/>
      <c r="I192" s="164">
        <f t="shared" si="28"/>
        <v>0</v>
      </c>
      <c r="J192" s="60">
        <f t="shared" si="23"/>
        <v>0</v>
      </c>
      <c r="K192" s="16"/>
      <c r="L192" s="17"/>
      <c r="M192" s="17"/>
      <c r="N192" s="15"/>
      <c r="O192" s="60">
        <f t="shared" si="18"/>
        <v>0</v>
      </c>
      <c r="P192" s="18"/>
      <c r="Q192" s="92"/>
      <c r="R192" s="60">
        <f t="shared" si="29"/>
        <v>0</v>
      </c>
      <c r="S192" s="129">
        <f t="shared" si="30"/>
        <v>0</v>
      </c>
      <c r="T192" s="134">
        <f t="shared" si="31"/>
        <v>0</v>
      </c>
      <c r="U192"/>
    </row>
    <row r="193" spans="1:21" ht="12.75">
      <c r="A193" s="10" t="s">
        <v>140</v>
      </c>
      <c r="B193" s="11"/>
      <c r="C193" s="12"/>
      <c r="D193" s="13"/>
      <c r="E193" s="14"/>
      <c r="F193" s="15"/>
      <c r="G193" s="427">
        <f t="shared" si="16"/>
        <v>0</v>
      </c>
      <c r="H193" s="338"/>
      <c r="I193" s="164">
        <f t="shared" si="28"/>
        <v>0</v>
      </c>
      <c r="J193" s="60">
        <f t="shared" si="23"/>
        <v>0</v>
      </c>
      <c r="K193" s="16"/>
      <c r="L193" s="17"/>
      <c r="M193" s="17"/>
      <c r="N193" s="15"/>
      <c r="O193" s="60">
        <f t="shared" si="18"/>
        <v>0</v>
      </c>
      <c r="P193" s="18"/>
      <c r="Q193" s="430"/>
      <c r="R193" s="60">
        <f t="shared" si="29"/>
        <v>0</v>
      </c>
      <c r="S193" s="129">
        <f t="shared" si="30"/>
        <v>0</v>
      </c>
      <c r="T193" s="150">
        <f t="shared" si="31"/>
        <v>0</v>
      </c>
      <c r="U193"/>
    </row>
    <row r="194" spans="1:21" ht="12.75">
      <c r="A194" s="10" t="s">
        <v>141</v>
      </c>
      <c r="B194" s="11"/>
      <c r="C194" s="12"/>
      <c r="D194" s="13"/>
      <c r="E194" s="14"/>
      <c r="F194" s="15"/>
      <c r="G194" s="427">
        <f t="shared" si="16"/>
        <v>0</v>
      </c>
      <c r="H194" s="338"/>
      <c r="I194" s="164">
        <f t="shared" si="28"/>
        <v>0</v>
      </c>
      <c r="J194" s="60">
        <f t="shared" si="23"/>
        <v>0</v>
      </c>
      <c r="K194" s="16"/>
      <c r="L194" s="17"/>
      <c r="M194" s="17"/>
      <c r="N194" s="15"/>
      <c r="O194" s="60">
        <f t="shared" si="18"/>
        <v>0</v>
      </c>
      <c r="P194" s="18"/>
      <c r="Q194" s="430"/>
      <c r="R194" s="60">
        <f t="shared" si="29"/>
        <v>0</v>
      </c>
      <c r="S194" s="129">
        <f t="shared" si="30"/>
        <v>0</v>
      </c>
      <c r="T194" s="150">
        <f t="shared" si="31"/>
        <v>0</v>
      </c>
      <c r="U194"/>
    </row>
    <row r="195" spans="1:21" ht="12.75">
      <c r="A195" s="10" t="s">
        <v>142</v>
      </c>
      <c r="B195" s="11"/>
      <c r="C195" s="12"/>
      <c r="D195" s="13"/>
      <c r="E195" s="14"/>
      <c r="F195" s="15"/>
      <c r="G195" s="427">
        <f t="shared" si="16"/>
        <v>0</v>
      </c>
      <c r="H195" s="338"/>
      <c r="I195" s="164">
        <f t="shared" si="28"/>
        <v>0</v>
      </c>
      <c r="J195" s="60">
        <f t="shared" si="23"/>
        <v>0</v>
      </c>
      <c r="K195" s="16"/>
      <c r="L195" s="17"/>
      <c r="M195" s="17"/>
      <c r="N195" s="15"/>
      <c r="O195" s="60">
        <f t="shared" si="18"/>
        <v>0</v>
      </c>
      <c r="P195" s="18"/>
      <c r="Q195" s="430"/>
      <c r="R195" s="60">
        <f t="shared" si="29"/>
        <v>0</v>
      </c>
      <c r="S195" s="129">
        <f t="shared" si="30"/>
        <v>0</v>
      </c>
      <c r="T195" s="150">
        <f t="shared" si="31"/>
        <v>0</v>
      </c>
      <c r="U195"/>
    </row>
    <row r="196" spans="1:21" ht="12.75">
      <c r="A196" s="10" t="s">
        <v>143</v>
      </c>
      <c r="B196" s="11"/>
      <c r="C196" s="12"/>
      <c r="D196" s="13"/>
      <c r="E196" s="14"/>
      <c r="F196" s="15"/>
      <c r="G196" s="427">
        <f t="shared" si="16"/>
        <v>0</v>
      </c>
      <c r="H196" s="338"/>
      <c r="I196" s="164">
        <f t="shared" si="28"/>
        <v>0</v>
      </c>
      <c r="J196" s="60">
        <f t="shared" si="23"/>
        <v>0</v>
      </c>
      <c r="K196" s="16"/>
      <c r="L196" s="17"/>
      <c r="M196" s="17"/>
      <c r="N196" s="15"/>
      <c r="O196" s="60">
        <f t="shared" si="18"/>
        <v>0</v>
      </c>
      <c r="P196" s="18"/>
      <c r="Q196" s="430"/>
      <c r="R196" s="60">
        <f t="shared" si="29"/>
        <v>0</v>
      </c>
      <c r="S196" s="129">
        <f t="shared" si="30"/>
        <v>0</v>
      </c>
      <c r="T196" s="150">
        <f t="shared" si="31"/>
        <v>0</v>
      </c>
      <c r="U196"/>
    </row>
    <row r="197" spans="1:21" ht="12.75">
      <c r="A197" s="10" t="s">
        <v>144</v>
      </c>
      <c r="B197" s="11"/>
      <c r="C197" s="12"/>
      <c r="D197" s="13"/>
      <c r="E197" s="14"/>
      <c r="F197" s="15"/>
      <c r="G197" s="427">
        <f t="shared" si="16"/>
        <v>0</v>
      </c>
      <c r="H197" s="338"/>
      <c r="I197" s="164">
        <f t="shared" si="28"/>
        <v>0</v>
      </c>
      <c r="J197" s="60">
        <f t="shared" si="23"/>
        <v>0</v>
      </c>
      <c r="K197" s="16"/>
      <c r="L197" s="17"/>
      <c r="M197" s="17"/>
      <c r="N197" s="15"/>
      <c r="O197" s="60">
        <f t="shared" si="18"/>
        <v>0</v>
      </c>
      <c r="P197" s="18"/>
      <c r="Q197" s="430"/>
      <c r="R197" s="60">
        <f t="shared" si="29"/>
        <v>0</v>
      </c>
      <c r="S197" s="129">
        <f t="shared" si="30"/>
        <v>0</v>
      </c>
      <c r="T197" s="150">
        <f t="shared" si="31"/>
        <v>0</v>
      </c>
      <c r="U197"/>
    </row>
    <row r="198" spans="1:21" ht="12.75">
      <c r="A198" s="10" t="s">
        <v>145</v>
      </c>
      <c r="B198" s="11"/>
      <c r="C198" s="12"/>
      <c r="D198" s="13"/>
      <c r="E198" s="14"/>
      <c r="F198" s="15"/>
      <c r="G198" s="427">
        <f t="shared" si="16"/>
        <v>0</v>
      </c>
      <c r="H198" s="338"/>
      <c r="I198" s="164">
        <f t="shared" si="28"/>
        <v>0</v>
      </c>
      <c r="J198" s="60">
        <f t="shared" si="23"/>
        <v>0</v>
      </c>
      <c r="K198" s="16"/>
      <c r="L198" s="17"/>
      <c r="M198" s="17"/>
      <c r="N198" s="15"/>
      <c r="O198" s="60">
        <f t="shared" si="18"/>
        <v>0</v>
      </c>
      <c r="P198" s="18"/>
      <c r="Q198" s="430"/>
      <c r="R198" s="60">
        <f t="shared" si="29"/>
        <v>0</v>
      </c>
      <c r="S198" s="129">
        <f t="shared" si="30"/>
        <v>0</v>
      </c>
      <c r="T198" s="150">
        <f t="shared" si="31"/>
        <v>0</v>
      </c>
      <c r="U198"/>
    </row>
    <row r="199" spans="1:21" ht="12.75">
      <c r="A199" s="10" t="s">
        <v>146</v>
      </c>
      <c r="B199" s="11"/>
      <c r="C199" s="12"/>
      <c r="D199" s="13"/>
      <c r="E199" s="14"/>
      <c r="F199" s="15"/>
      <c r="G199" s="427">
        <f t="shared" si="16"/>
        <v>0</v>
      </c>
      <c r="H199" s="338"/>
      <c r="I199" s="164">
        <f t="shared" si="28"/>
        <v>0</v>
      </c>
      <c r="J199" s="60">
        <f t="shared" si="23"/>
        <v>0</v>
      </c>
      <c r="K199" s="16"/>
      <c r="L199" s="17"/>
      <c r="M199" s="17"/>
      <c r="N199" s="15"/>
      <c r="O199" s="60">
        <f t="shared" si="18"/>
        <v>0</v>
      </c>
      <c r="P199" s="18"/>
      <c r="Q199" s="430"/>
      <c r="R199" s="60">
        <f t="shared" si="29"/>
        <v>0</v>
      </c>
      <c r="S199" s="129">
        <f t="shared" si="30"/>
        <v>0</v>
      </c>
      <c r="T199" s="150">
        <f t="shared" si="31"/>
        <v>0</v>
      </c>
      <c r="U199"/>
    </row>
    <row r="200" spans="1:21" ht="12.75">
      <c r="A200" s="10" t="s">
        <v>147</v>
      </c>
      <c r="B200" s="11"/>
      <c r="C200" s="12"/>
      <c r="D200" s="13"/>
      <c r="E200" s="14"/>
      <c r="F200" s="15"/>
      <c r="G200" s="427">
        <f t="shared" si="16"/>
        <v>0</v>
      </c>
      <c r="H200" s="338"/>
      <c r="I200" s="164">
        <f t="shared" si="28"/>
        <v>0</v>
      </c>
      <c r="J200" s="60">
        <f t="shared" si="23"/>
        <v>0</v>
      </c>
      <c r="K200" s="16"/>
      <c r="L200" s="17"/>
      <c r="M200" s="17"/>
      <c r="N200" s="15"/>
      <c r="O200" s="60">
        <f t="shared" si="18"/>
        <v>0</v>
      </c>
      <c r="P200" s="18"/>
      <c r="Q200" s="430"/>
      <c r="R200" s="60">
        <f t="shared" si="29"/>
        <v>0</v>
      </c>
      <c r="S200" s="129">
        <f t="shared" si="30"/>
        <v>0</v>
      </c>
      <c r="T200" s="150">
        <f t="shared" si="31"/>
        <v>0</v>
      </c>
      <c r="U200"/>
    </row>
    <row r="201" spans="1:21" ht="12.75">
      <c r="A201" s="10" t="s">
        <v>148</v>
      </c>
      <c r="B201" s="11"/>
      <c r="C201" s="12"/>
      <c r="D201" s="13"/>
      <c r="E201" s="14"/>
      <c r="F201" s="15"/>
      <c r="G201" s="427">
        <f t="shared" si="16"/>
        <v>0</v>
      </c>
      <c r="H201" s="338"/>
      <c r="I201" s="164">
        <f t="shared" si="28"/>
        <v>0</v>
      </c>
      <c r="J201" s="60">
        <f t="shared" si="23"/>
        <v>0</v>
      </c>
      <c r="K201" s="16"/>
      <c r="L201" s="17"/>
      <c r="M201" s="17"/>
      <c r="N201" s="15"/>
      <c r="O201" s="60">
        <f t="shared" si="18"/>
        <v>0</v>
      </c>
      <c r="P201" s="18"/>
      <c r="Q201" s="430"/>
      <c r="R201" s="60">
        <f t="shared" si="29"/>
        <v>0</v>
      </c>
      <c r="S201" s="129">
        <f t="shared" si="30"/>
        <v>0</v>
      </c>
      <c r="T201" s="150">
        <f t="shared" si="31"/>
        <v>0</v>
      </c>
      <c r="U201"/>
    </row>
    <row r="202" spans="1:21" ht="12.75">
      <c r="A202" s="10" t="s">
        <v>149</v>
      </c>
      <c r="B202" s="11"/>
      <c r="C202" s="12"/>
      <c r="D202" s="13"/>
      <c r="E202" s="14"/>
      <c r="F202" s="15"/>
      <c r="G202" s="427">
        <f t="shared" si="16"/>
        <v>0</v>
      </c>
      <c r="H202" s="338"/>
      <c r="I202" s="164">
        <f t="shared" si="28"/>
        <v>0</v>
      </c>
      <c r="J202" s="60">
        <f t="shared" si="23"/>
        <v>0</v>
      </c>
      <c r="K202" s="16"/>
      <c r="L202" s="17"/>
      <c r="M202" s="17"/>
      <c r="N202" s="15"/>
      <c r="O202" s="60">
        <f t="shared" si="18"/>
        <v>0</v>
      </c>
      <c r="P202" s="18"/>
      <c r="Q202" s="430"/>
      <c r="R202" s="60">
        <f t="shared" si="29"/>
        <v>0</v>
      </c>
      <c r="S202" s="129">
        <f t="shared" si="30"/>
        <v>0</v>
      </c>
      <c r="T202" s="150">
        <f t="shared" si="31"/>
        <v>0</v>
      </c>
      <c r="U202"/>
    </row>
    <row r="203" spans="1:21" ht="12.75">
      <c r="A203" s="10" t="s">
        <v>150</v>
      </c>
      <c r="B203" s="11"/>
      <c r="C203" s="12"/>
      <c r="D203" s="13"/>
      <c r="E203" s="14"/>
      <c r="F203" s="15"/>
      <c r="G203" s="427">
        <f t="shared" si="16"/>
        <v>0</v>
      </c>
      <c r="H203" s="338"/>
      <c r="I203" s="164">
        <f t="shared" si="28"/>
        <v>0</v>
      </c>
      <c r="J203" s="60">
        <f t="shared" si="23"/>
        <v>0</v>
      </c>
      <c r="K203" s="16"/>
      <c r="L203" s="17"/>
      <c r="M203" s="17"/>
      <c r="N203" s="15"/>
      <c r="O203" s="60">
        <f t="shared" si="18"/>
        <v>0</v>
      </c>
      <c r="P203" s="18"/>
      <c r="Q203" s="430"/>
      <c r="R203" s="60">
        <f t="shared" si="29"/>
        <v>0</v>
      </c>
      <c r="S203" s="129">
        <f t="shared" si="30"/>
        <v>0</v>
      </c>
      <c r="T203" s="150">
        <f t="shared" si="31"/>
        <v>0</v>
      </c>
      <c r="U203"/>
    </row>
    <row r="204" spans="1:21" ht="12.75">
      <c r="A204" s="10" t="s">
        <v>151</v>
      </c>
      <c r="B204" s="11"/>
      <c r="C204" s="12"/>
      <c r="D204" s="13"/>
      <c r="E204" s="14"/>
      <c r="F204" s="15"/>
      <c r="G204" s="427">
        <f t="shared" si="16"/>
        <v>0</v>
      </c>
      <c r="H204" s="338"/>
      <c r="I204" s="164">
        <f t="shared" si="28"/>
        <v>0</v>
      </c>
      <c r="J204" s="60">
        <f t="shared" si="23"/>
        <v>0</v>
      </c>
      <c r="K204" s="16"/>
      <c r="L204" s="17"/>
      <c r="M204" s="17"/>
      <c r="N204" s="15"/>
      <c r="O204" s="60">
        <f t="shared" si="18"/>
        <v>0</v>
      </c>
      <c r="P204" s="18"/>
      <c r="Q204" s="430"/>
      <c r="R204" s="60">
        <f t="shared" si="29"/>
        <v>0</v>
      </c>
      <c r="S204" s="129">
        <f t="shared" si="30"/>
        <v>0</v>
      </c>
      <c r="T204" s="150">
        <f t="shared" si="31"/>
        <v>0</v>
      </c>
      <c r="U204"/>
    </row>
    <row r="205" spans="1:21" ht="12.75">
      <c r="A205" s="10" t="s">
        <v>152</v>
      </c>
      <c r="B205" s="11"/>
      <c r="C205" s="12"/>
      <c r="D205" s="13"/>
      <c r="E205" s="14"/>
      <c r="F205" s="15"/>
      <c r="G205" s="427">
        <f t="shared" si="16"/>
        <v>0</v>
      </c>
      <c r="H205" s="338"/>
      <c r="I205" s="164">
        <f t="shared" si="28"/>
        <v>0</v>
      </c>
      <c r="J205" s="60">
        <f t="shared" si="23"/>
        <v>0</v>
      </c>
      <c r="K205" s="16"/>
      <c r="L205" s="17"/>
      <c r="M205" s="17"/>
      <c r="N205" s="15"/>
      <c r="O205" s="60">
        <f t="shared" si="18"/>
        <v>0</v>
      </c>
      <c r="P205" s="18"/>
      <c r="Q205" s="430"/>
      <c r="R205" s="60">
        <f t="shared" si="29"/>
        <v>0</v>
      </c>
      <c r="S205" s="129">
        <f t="shared" si="30"/>
        <v>0</v>
      </c>
      <c r="T205" s="150">
        <f t="shared" si="31"/>
        <v>0</v>
      </c>
      <c r="U205"/>
    </row>
    <row r="206" spans="1:21" ht="12.75">
      <c r="A206" s="10" t="s">
        <v>153</v>
      </c>
      <c r="B206" s="11"/>
      <c r="C206" s="12"/>
      <c r="D206" s="13"/>
      <c r="E206" s="14"/>
      <c r="F206" s="15"/>
      <c r="G206" s="427">
        <f t="shared" si="16"/>
        <v>0</v>
      </c>
      <c r="H206" s="338"/>
      <c r="I206" s="164">
        <f t="shared" si="28"/>
        <v>0</v>
      </c>
      <c r="J206" s="60">
        <f t="shared" si="23"/>
        <v>0</v>
      </c>
      <c r="K206" s="16"/>
      <c r="L206" s="17"/>
      <c r="M206" s="17"/>
      <c r="N206" s="15"/>
      <c r="O206" s="60">
        <f t="shared" si="18"/>
        <v>0</v>
      </c>
      <c r="P206" s="18"/>
      <c r="Q206" s="430"/>
      <c r="R206" s="60">
        <f t="shared" si="29"/>
        <v>0</v>
      </c>
      <c r="S206" s="129">
        <f t="shared" si="30"/>
        <v>0</v>
      </c>
      <c r="T206" s="150">
        <f t="shared" si="31"/>
        <v>0</v>
      </c>
      <c r="U206"/>
    </row>
    <row r="207" spans="1:21" ht="12.75">
      <c r="A207" s="10" t="s">
        <v>154</v>
      </c>
      <c r="B207" s="11"/>
      <c r="C207" s="12"/>
      <c r="D207" s="13"/>
      <c r="E207" s="14"/>
      <c r="F207" s="15"/>
      <c r="G207" s="427">
        <f t="shared" si="16"/>
        <v>0</v>
      </c>
      <c r="H207" s="338"/>
      <c r="I207" s="164">
        <f t="shared" si="28"/>
        <v>0</v>
      </c>
      <c r="J207" s="60">
        <f t="shared" si="23"/>
        <v>0</v>
      </c>
      <c r="K207" s="16"/>
      <c r="L207" s="17"/>
      <c r="M207" s="17"/>
      <c r="N207" s="15"/>
      <c r="O207" s="60">
        <f t="shared" si="18"/>
        <v>0</v>
      </c>
      <c r="P207" s="18"/>
      <c r="Q207" s="430"/>
      <c r="R207" s="60">
        <f t="shared" si="29"/>
        <v>0</v>
      </c>
      <c r="S207" s="129">
        <f t="shared" si="30"/>
        <v>0</v>
      </c>
      <c r="T207" s="150">
        <f t="shared" si="31"/>
        <v>0</v>
      </c>
      <c r="U207"/>
    </row>
    <row r="208" spans="1:21" ht="12.75">
      <c r="A208" s="10" t="s">
        <v>155</v>
      </c>
      <c r="B208" s="11"/>
      <c r="C208" s="12"/>
      <c r="D208" s="13"/>
      <c r="E208" s="14"/>
      <c r="F208" s="15"/>
      <c r="G208" s="427">
        <f t="shared" si="16"/>
        <v>0</v>
      </c>
      <c r="H208" s="338"/>
      <c r="I208" s="164">
        <f t="shared" si="28"/>
        <v>0</v>
      </c>
      <c r="J208" s="60">
        <f t="shared" si="23"/>
        <v>0</v>
      </c>
      <c r="K208" s="16"/>
      <c r="L208" s="17"/>
      <c r="M208" s="17"/>
      <c r="N208" s="15"/>
      <c r="O208" s="60">
        <f t="shared" si="18"/>
        <v>0</v>
      </c>
      <c r="P208" s="18"/>
      <c r="Q208" s="430"/>
      <c r="R208" s="60">
        <f t="shared" si="29"/>
        <v>0</v>
      </c>
      <c r="S208" s="129">
        <f t="shared" si="30"/>
        <v>0</v>
      </c>
      <c r="T208" s="150">
        <f t="shared" si="31"/>
        <v>0</v>
      </c>
      <c r="U208"/>
    </row>
    <row r="209" spans="1:21" ht="12.75">
      <c r="A209" s="10" t="s">
        <v>156</v>
      </c>
      <c r="B209" s="11"/>
      <c r="C209" s="12"/>
      <c r="D209" s="13"/>
      <c r="E209" s="14"/>
      <c r="F209" s="15"/>
      <c r="G209" s="427">
        <f t="shared" si="16"/>
        <v>0</v>
      </c>
      <c r="H209" s="338"/>
      <c r="I209" s="164">
        <f t="shared" si="28"/>
        <v>0</v>
      </c>
      <c r="J209" s="60">
        <f t="shared" si="23"/>
        <v>0</v>
      </c>
      <c r="K209" s="16"/>
      <c r="L209" s="17"/>
      <c r="M209" s="17"/>
      <c r="N209" s="15"/>
      <c r="O209" s="60">
        <f t="shared" si="18"/>
        <v>0</v>
      </c>
      <c r="P209" s="18"/>
      <c r="Q209" s="430"/>
      <c r="R209" s="60">
        <f t="shared" si="29"/>
        <v>0</v>
      </c>
      <c r="S209" s="129">
        <f t="shared" si="30"/>
        <v>0</v>
      </c>
      <c r="T209" s="150">
        <f t="shared" si="31"/>
        <v>0</v>
      </c>
      <c r="U209"/>
    </row>
    <row r="210" spans="1:21" ht="12.75">
      <c r="A210" s="10" t="s">
        <v>157</v>
      </c>
      <c r="B210" s="11"/>
      <c r="C210" s="12"/>
      <c r="D210" s="13"/>
      <c r="E210" s="14"/>
      <c r="F210" s="15"/>
      <c r="G210" s="427">
        <f t="shared" si="16"/>
        <v>0</v>
      </c>
      <c r="H210" s="338"/>
      <c r="I210" s="164">
        <f t="shared" si="28"/>
        <v>0</v>
      </c>
      <c r="J210" s="60">
        <f t="shared" si="23"/>
        <v>0</v>
      </c>
      <c r="K210" s="16"/>
      <c r="L210" s="17"/>
      <c r="M210" s="17"/>
      <c r="N210" s="15"/>
      <c r="O210" s="60">
        <f t="shared" si="18"/>
        <v>0</v>
      </c>
      <c r="P210" s="18"/>
      <c r="Q210" s="430"/>
      <c r="R210" s="60">
        <f t="shared" si="29"/>
        <v>0</v>
      </c>
      <c r="S210" s="129">
        <f t="shared" si="30"/>
        <v>0</v>
      </c>
      <c r="T210" s="150">
        <f t="shared" si="31"/>
        <v>0</v>
      </c>
      <c r="U210"/>
    </row>
    <row r="211" spans="1:21" ht="13.5" thickBot="1">
      <c r="A211" s="10" t="s">
        <v>158</v>
      </c>
      <c r="B211" s="51"/>
      <c r="C211" s="52"/>
      <c r="D211" s="53"/>
      <c r="E211" s="54"/>
      <c r="F211" s="436"/>
      <c r="G211" s="138">
        <f t="shared" si="16"/>
        <v>0</v>
      </c>
      <c r="H211" s="370"/>
      <c r="I211" s="88">
        <f t="shared" si="28"/>
        <v>0</v>
      </c>
      <c r="J211" s="60">
        <f t="shared" si="23"/>
        <v>0</v>
      </c>
      <c r="K211" s="20"/>
      <c r="L211" s="21"/>
      <c r="M211" s="21"/>
      <c r="N211" s="146"/>
      <c r="O211" s="61">
        <f t="shared" si="18"/>
        <v>0</v>
      </c>
      <c r="P211" s="57"/>
      <c r="Q211" s="419"/>
      <c r="R211" s="61">
        <f t="shared" si="29"/>
        <v>0</v>
      </c>
      <c r="S211" s="124">
        <f t="shared" si="30"/>
        <v>0</v>
      </c>
      <c r="T211" s="150">
        <f t="shared" si="31"/>
        <v>0</v>
      </c>
      <c r="U211"/>
    </row>
    <row r="212" spans="1:21" ht="12.75">
      <c r="A212" s="548" t="s">
        <v>67</v>
      </c>
      <c r="B212" s="22" t="s">
        <v>68</v>
      </c>
      <c r="C212" s="86">
        <f>SUM(C112:C211)</f>
        <v>0</v>
      </c>
      <c r="D212" s="71">
        <f>SUM(D112:D211)</f>
        <v>0</v>
      </c>
      <c r="E212" s="26"/>
      <c r="F212" s="161"/>
      <c r="G212" s="84">
        <f aca="true" t="shared" si="32" ref="G212:T212">SUM(G112:G211)</f>
        <v>0</v>
      </c>
      <c r="H212" s="87">
        <f t="shared" si="32"/>
        <v>0</v>
      </c>
      <c r="I212" s="103">
        <f t="shared" si="32"/>
        <v>0</v>
      </c>
      <c r="J212" s="62">
        <f t="shared" si="32"/>
        <v>0</v>
      </c>
      <c r="K212" s="75">
        <f t="shared" si="32"/>
        <v>0</v>
      </c>
      <c r="L212" s="77">
        <f t="shared" si="32"/>
        <v>0</v>
      </c>
      <c r="M212" s="77">
        <f t="shared" si="32"/>
        <v>0</v>
      </c>
      <c r="N212" s="76">
        <f t="shared" si="32"/>
        <v>0</v>
      </c>
      <c r="O212" s="100">
        <f t="shared" si="32"/>
        <v>0</v>
      </c>
      <c r="P212" s="139"/>
      <c r="Q212" s="75">
        <f t="shared" si="32"/>
        <v>0</v>
      </c>
      <c r="R212" s="93">
        <f t="shared" si="32"/>
        <v>0</v>
      </c>
      <c r="S212" s="84">
        <f t="shared" si="32"/>
        <v>0</v>
      </c>
      <c r="T212" s="84">
        <f t="shared" si="32"/>
        <v>0</v>
      </c>
      <c r="U212"/>
    </row>
    <row r="213" spans="1:21" ht="13.5" thickBot="1">
      <c r="A213" s="549"/>
      <c r="B213" s="27" t="s">
        <v>69</v>
      </c>
      <c r="C213" s="72">
        <f>IF(C112&gt;0,AVERAGE(C112:C211),0)</f>
        <v>0</v>
      </c>
      <c r="D213" s="73">
        <f>IF(D112&gt;0,AVERAGE(D112:D211),0)</f>
        <v>0</v>
      </c>
      <c r="E213" s="74">
        <f>IF(E112&gt;0,AVERAGE(E112:E211),0)</f>
        <v>0</v>
      </c>
      <c r="F213" s="162">
        <f>IF(F112&gt;0,AVERAGE(F112:F211),0)</f>
        <v>0</v>
      </c>
      <c r="G213" s="138">
        <f>IF(T212&gt;0,IF(G212/T212&gt;12,12,G212/T212),0)</f>
        <v>0</v>
      </c>
      <c r="H213" s="166">
        <f>IF(H112&gt;0,AVERAGE(H112:H211),0)</f>
        <v>0</v>
      </c>
      <c r="I213" s="88">
        <f>IF(S212=0,0,I212/S212)</f>
        <v>0</v>
      </c>
      <c r="J213" s="79">
        <f>IF(S212=0,0,J212/S212)</f>
        <v>0</v>
      </c>
      <c r="K213" s="80">
        <f>IF(K212&gt;0,AVERAGE(K112:K211),0)</f>
        <v>0</v>
      </c>
      <c r="L213" s="81">
        <f>IF(L212&gt;0,AVERAGE(L112:L211),0)</f>
        <v>0</v>
      </c>
      <c r="M213" s="81">
        <f>IF(M212&gt;0,AVERAGE(M112:M211),0)</f>
        <v>0</v>
      </c>
      <c r="N213" s="78">
        <f>IF(N212&gt;0,AVERAGE(N112:N211),0)</f>
        <v>0</v>
      </c>
      <c r="O213" s="88">
        <f>IF(S212=0,0,O212/S212)</f>
        <v>0</v>
      </c>
      <c r="P213" s="140"/>
      <c r="Q213" s="29"/>
      <c r="R213" s="29"/>
      <c r="S213" s="30"/>
      <c r="T213" s="30"/>
      <c r="U213"/>
    </row>
    <row r="214" spans="4:21" ht="12.75">
      <c r="D214" s="3"/>
      <c r="E214"/>
      <c r="N214" s="35"/>
      <c r="O214" s="34"/>
      <c r="P214" s="35"/>
      <c r="Q214" s="35" t="s">
        <v>70</v>
      </c>
      <c r="R214" s="36">
        <f>IF(S212=0,0,(R212-12*J212-Q212)/S212/12)</f>
        <v>0</v>
      </c>
      <c r="U214"/>
    </row>
    <row r="215" spans="2:21" ht="12.75" customHeight="1" thickBot="1">
      <c r="B215" s="35" t="s">
        <v>83</v>
      </c>
      <c r="D215" s="3"/>
      <c r="E215"/>
      <c r="U215"/>
    </row>
    <row r="216" spans="1:21" ht="12" customHeight="1">
      <c r="A216" s="548"/>
      <c r="B216" s="507" t="s">
        <v>177</v>
      </c>
      <c r="C216" s="513" t="s">
        <v>1</v>
      </c>
      <c r="D216" s="514"/>
      <c r="E216" s="511" t="s">
        <v>2</v>
      </c>
      <c r="F216" s="512"/>
      <c r="G216" s="167"/>
      <c r="H216" s="512" t="s">
        <v>102</v>
      </c>
      <c r="I216" s="517"/>
      <c r="J216" s="493" t="s">
        <v>164</v>
      </c>
      <c r="K216" s="495" t="s">
        <v>3</v>
      </c>
      <c r="L216" s="496"/>
      <c r="M216" s="496"/>
      <c r="N216" s="547"/>
      <c r="O216" s="493" t="s">
        <v>103</v>
      </c>
      <c r="P216" s="493" t="s">
        <v>119</v>
      </c>
      <c r="Q216" s="501" t="s">
        <v>104</v>
      </c>
      <c r="R216" s="493" t="s">
        <v>105</v>
      </c>
      <c r="S216" s="498" t="s">
        <v>106</v>
      </c>
      <c r="T216" s="493" t="s">
        <v>163</v>
      </c>
      <c r="U216"/>
    </row>
    <row r="217" spans="1:21" ht="23.25" customHeight="1" thickBot="1">
      <c r="A217" s="550"/>
      <c r="B217" s="508"/>
      <c r="C217" s="5" t="s">
        <v>107</v>
      </c>
      <c r="D217" s="125" t="s">
        <v>108</v>
      </c>
      <c r="E217" s="5" t="s">
        <v>109</v>
      </c>
      <c r="F217" s="126" t="s">
        <v>110</v>
      </c>
      <c r="G217" s="169" t="s">
        <v>118</v>
      </c>
      <c r="H217" s="6" t="s">
        <v>111</v>
      </c>
      <c r="I217" s="66" t="s">
        <v>108</v>
      </c>
      <c r="J217" s="494"/>
      <c r="K217" s="64" t="s">
        <v>4</v>
      </c>
      <c r="L217" s="65" t="s">
        <v>5</v>
      </c>
      <c r="M217" s="126" t="s">
        <v>171</v>
      </c>
      <c r="N217" s="66" t="s">
        <v>113</v>
      </c>
      <c r="O217" s="500"/>
      <c r="P217" s="494"/>
      <c r="Q217" s="502"/>
      <c r="R217" s="500"/>
      <c r="S217" s="499"/>
      <c r="T217" s="494"/>
      <c r="U217"/>
    </row>
    <row r="218" spans="1:21" ht="12.75">
      <c r="A218" s="8" t="s">
        <v>7</v>
      </c>
      <c r="B218" s="323"/>
      <c r="C218" s="324"/>
      <c r="D218" s="325"/>
      <c r="E218" s="326"/>
      <c r="F218" s="327"/>
      <c r="G218" s="160">
        <f aca="true" t="shared" si="33" ref="G218:G265">IF(F218&gt;0,D218/C218*(F218+P218/12),0)</f>
        <v>0</v>
      </c>
      <c r="H218" s="328"/>
      <c r="I218" s="104">
        <f>ROUND(IF(E218=0,,H218*S218),0)</f>
        <v>0</v>
      </c>
      <c r="J218" s="60">
        <f>ROUND(IF((D218-C218)&lt;0,,(I218+K218+L218+M218+N218)/40*(D218-C218)*2),0)</f>
        <v>0</v>
      </c>
      <c r="K218" s="326"/>
      <c r="L218" s="68"/>
      <c r="M218" s="68"/>
      <c r="N218" s="102"/>
      <c r="O218" s="59">
        <f>SUM(I218:N218)</f>
        <v>0</v>
      </c>
      <c r="P218" s="334"/>
      <c r="Q218" s="327"/>
      <c r="R218" s="59">
        <f>SUM(O218*12+Q218)</f>
        <v>0</v>
      </c>
      <c r="S218" s="120">
        <f>ROUND(IF(C218=0,0,IF((D218/C218)&gt;1,1,D218/C218)),2)</f>
        <v>0</v>
      </c>
      <c r="T218" s="150">
        <f>IF(C218=0,0,D218/C218)</f>
        <v>0</v>
      </c>
      <c r="U218"/>
    </row>
    <row r="219" spans="1:21" ht="12.75">
      <c r="A219" s="10" t="s">
        <v>8</v>
      </c>
      <c r="B219" s="336"/>
      <c r="C219" s="342"/>
      <c r="D219" s="343"/>
      <c r="E219" s="338"/>
      <c r="F219" s="344"/>
      <c r="G219" s="305">
        <f t="shared" si="33"/>
        <v>0</v>
      </c>
      <c r="H219" s="338"/>
      <c r="I219" s="164">
        <f>ROUND(IF(E219=0,,H219*S219),0)</f>
        <v>0</v>
      </c>
      <c r="J219" s="60">
        <f aca="true" t="shared" si="34" ref="J219:J265">ROUND(IF((D219-C219)&lt;0,,(I219+K219+L219+M219+N219)/40*(D219-C219)*2),0)</f>
        <v>0</v>
      </c>
      <c r="K219" s="16"/>
      <c r="L219" s="17"/>
      <c r="M219" s="17"/>
      <c r="N219" s="15"/>
      <c r="O219" s="60">
        <f aca="true" t="shared" si="35" ref="O219:O265">SUM(I219:N219)</f>
        <v>0</v>
      </c>
      <c r="P219" s="341"/>
      <c r="Q219" s="344"/>
      <c r="R219" s="60">
        <f>SUM(O219*12+Q219)</f>
        <v>0</v>
      </c>
      <c r="S219" s="129">
        <f>ROUND(IF(C219=0,0,IF((D219/C219)&gt;1,1,D219/C219)),2)</f>
        <v>0</v>
      </c>
      <c r="T219" s="150">
        <f>IF(C219=0,0,D219/C219)</f>
        <v>0</v>
      </c>
      <c r="U219"/>
    </row>
    <row r="220" spans="1:21" ht="12.75">
      <c r="A220" s="10" t="s">
        <v>9</v>
      </c>
      <c r="B220" s="336"/>
      <c r="C220" s="342"/>
      <c r="D220" s="343"/>
      <c r="E220" s="338"/>
      <c r="F220" s="344"/>
      <c r="G220" s="305">
        <f t="shared" si="33"/>
        <v>0</v>
      </c>
      <c r="H220" s="338"/>
      <c r="I220" s="164">
        <f>ROUND(IF(E220=0,,H220*S220),0)</f>
        <v>0</v>
      </c>
      <c r="J220" s="60">
        <f t="shared" si="34"/>
        <v>0</v>
      </c>
      <c r="K220" s="16"/>
      <c r="L220" s="17"/>
      <c r="M220" s="17"/>
      <c r="N220" s="15"/>
      <c r="O220" s="60">
        <f t="shared" si="35"/>
        <v>0</v>
      </c>
      <c r="P220" s="341"/>
      <c r="Q220" s="344"/>
      <c r="R220" s="60">
        <f>SUM(O220*12+Q220)</f>
        <v>0</v>
      </c>
      <c r="S220" s="129">
        <f>ROUND(IF(C220=0,0,IF((D220/C220)&gt;1,1,D220/C220)),2)</f>
        <v>0</v>
      </c>
      <c r="T220" s="150">
        <f>IF(C220=0,0,D220/C220)</f>
        <v>0</v>
      </c>
      <c r="U220"/>
    </row>
    <row r="221" spans="1:21" ht="12.75">
      <c r="A221" s="10" t="s">
        <v>10</v>
      </c>
      <c r="B221" s="11"/>
      <c r="C221" s="12"/>
      <c r="D221" s="13"/>
      <c r="E221" s="14"/>
      <c r="F221" s="15"/>
      <c r="G221" s="427">
        <f t="shared" si="33"/>
        <v>0</v>
      </c>
      <c r="H221" s="338"/>
      <c r="I221" s="164">
        <f aca="true" t="shared" si="36" ref="I221:I250">ROUND(IF(E221=0,,H221*S221),0)</f>
        <v>0</v>
      </c>
      <c r="J221" s="60">
        <f t="shared" si="34"/>
        <v>0</v>
      </c>
      <c r="K221" s="16"/>
      <c r="L221" s="17"/>
      <c r="M221" s="17"/>
      <c r="N221" s="15"/>
      <c r="O221" s="60">
        <f t="shared" si="35"/>
        <v>0</v>
      </c>
      <c r="P221" s="18"/>
      <c r="Q221" s="92"/>
      <c r="R221" s="60">
        <f aca="true" t="shared" si="37" ref="R221:R250">SUM(O221*12+Q221)</f>
        <v>0</v>
      </c>
      <c r="S221" s="129">
        <f aca="true" t="shared" si="38" ref="S221:S250">ROUND(IF(C221=0,0,IF((D221/C221)&gt;1,1,D221/C221)),2)</f>
        <v>0</v>
      </c>
      <c r="T221" s="150">
        <f aca="true" t="shared" si="39" ref="T221:T250">IF(C221=0,0,D221/C221)</f>
        <v>0</v>
      </c>
      <c r="U221"/>
    </row>
    <row r="222" spans="1:21" ht="12.75">
      <c r="A222" s="10" t="s">
        <v>11</v>
      </c>
      <c r="B222" s="11"/>
      <c r="C222" s="12"/>
      <c r="D222" s="13"/>
      <c r="E222" s="14"/>
      <c r="F222" s="15"/>
      <c r="G222" s="427">
        <f t="shared" si="33"/>
        <v>0</v>
      </c>
      <c r="H222" s="338"/>
      <c r="I222" s="164">
        <f t="shared" si="36"/>
        <v>0</v>
      </c>
      <c r="J222" s="60">
        <f t="shared" si="34"/>
        <v>0</v>
      </c>
      <c r="K222" s="16"/>
      <c r="L222" s="17"/>
      <c r="M222" s="17"/>
      <c r="N222" s="15"/>
      <c r="O222" s="60">
        <f t="shared" si="35"/>
        <v>0</v>
      </c>
      <c r="P222" s="18"/>
      <c r="Q222" s="92"/>
      <c r="R222" s="60">
        <f t="shared" si="37"/>
        <v>0</v>
      </c>
      <c r="S222" s="129">
        <f t="shared" si="38"/>
        <v>0</v>
      </c>
      <c r="T222" s="150">
        <f t="shared" si="39"/>
        <v>0</v>
      </c>
      <c r="U222"/>
    </row>
    <row r="223" spans="1:21" ht="12.75">
      <c r="A223" s="10" t="s">
        <v>12</v>
      </c>
      <c r="B223" s="11"/>
      <c r="C223" s="12"/>
      <c r="D223" s="13"/>
      <c r="E223" s="14"/>
      <c r="F223" s="15"/>
      <c r="G223" s="427">
        <f t="shared" si="33"/>
        <v>0</v>
      </c>
      <c r="H223" s="338"/>
      <c r="I223" s="164">
        <f t="shared" si="36"/>
        <v>0</v>
      </c>
      <c r="J223" s="60">
        <f t="shared" si="34"/>
        <v>0</v>
      </c>
      <c r="K223" s="16"/>
      <c r="L223" s="17"/>
      <c r="M223" s="17"/>
      <c r="N223" s="15"/>
      <c r="O223" s="60">
        <f t="shared" si="35"/>
        <v>0</v>
      </c>
      <c r="P223" s="18"/>
      <c r="Q223" s="92"/>
      <c r="R223" s="60">
        <f t="shared" si="37"/>
        <v>0</v>
      </c>
      <c r="S223" s="129">
        <f t="shared" si="38"/>
        <v>0</v>
      </c>
      <c r="T223" s="150">
        <f t="shared" si="39"/>
        <v>0</v>
      </c>
      <c r="U223"/>
    </row>
    <row r="224" spans="1:21" ht="12.75">
      <c r="A224" s="10" t="s">
        <v>13</v>
      </c>
      <c r="B224" s="11"/>
      <c r="C224" s="12"/>
      <c r="D224" s="13"/>
      <c r="E224" s="14"/>
      <c r="F224" s="15"/>
      <c r="G224" s="427">
        <f t="shared" si="33"/>
        <v>0</v>
      </c>
      <c r="H224" s="338"/>
      <c r="I224" s="164">
        <f t="shared" si="36"/>
        <v>0</v>
      </c>
      <c r="J224" s="60">
        <f t="shared" si="34"/>
        <v>0</v>
      </c>
      <c r="K224" s="16"/>
      <c r="L224" s="17"/>
      <c r="M224" s="17"/>
      <c r="N224" s="15"/>
      <c r="O224" s="60">
        <f t="shared" si="35"/>
        <v>0</v>
      </c>
      <c r="P224" s="18"/>
      <c r="Q224" s="92"/>
      <c r="R224" s="60">
        <f t="shared" si="37"/>
        <v>0</v>
      </c>
      <c r="S224" s="129">
        <f t="shared" si="38"/>
        <v>0</v>
      </c>
      <c r="T224" s="150">
        <f t="shared" si="39"/>
        <v>0</v>
      </c>
      <c r="U224"/>
    </row>
    <row r="225" spans="1:21" ht="12.75">
      <c r="A225" s="10" t="s">
        <v>14</v>
      </c>
      <c r="B225" s="11"/>
      <c r="C225" s="12"/>
      <c r="D225" s="13"/>
      <c r="E225" s="14"/>
      <c r="F225" s="15"/>
      <c r="G225" s="427">
        <f t="shared" si="33"/>
        <v>0</v>
      </c>
      <c r="H225" s="338"/>
      <c r="I225" s="164">
        <f t="shared" si="36"/>
        <v>0</v>
      </c>
      <c r="J225" s="60">
        <f t="shared" si="34"/>
        <v>0</v>
      </c>
      <c r="K225" s="16"/>
      <c r="L225" s="17"/>
      <c r="M225" s="17"/>
      <c r="N225" s="15"/>
      <c r="O225" s="60">
        <f t="shared" si="35"/>
        <v>0</v>
      </c>
      <c r="P225" s="18"/>
      <c r="Q225" s="92"/>
      <c r="R225" s="60">
        <f t="shared" si="37"/>
        <v>0</v>
      </c>
      <c r="S225" s="129">
        <f t="shared" si="38"/>
        <v>0</v>
      </c>
      <c r="T225" s="150">
        <f t="shared" si="39"/>
        <v>0</v>
      </c>
      <c r="U225"/>
    </row>
    <row r="226" spans="1:21" ht="12.75">
      <c r="A226" s="10" t="s">
        <v>15</v>
      </c>
      <c r="B226" s="11"/>
      <c r="C226" s="12"/>
      <c r="D226" s="13"/>
      <c r="E226" s="14"/>
      <c r="F226" s="15"/>
      <c r="G226" s="427">
        <f t="shared" si="33"/>
        <v>0</v>
      </c>
      <c r="H226" s="338"/>
      <c r="I226" s="164">
        <f t="shared" si="36"/>
        <v>0</v>
      </c>
      <c r="J226" s="60">
        <f t="shared" si="34"/>
        <v>0</v>
      </c>
      <c r="K226" s="16"/>
      <c r="L226" s="17"/>
      <c r="M226" s="17"/>
      <c r="N226" s="15"/>
      <c r="O226" s="60">
        <f t="shared" si="35"/>
        <v>0</v>
      </c>
      <c r="P226" s="18"/>
      <c r="Q226" s="92"/>
      <c r="R226" s="60">
        <f t="shared" si="37"/>
        <v>0</v>
      </c>
      <c r="S226" s="129">
        <f t="shared" si="38"/>
        <v>0</v>
      </c>
      <c r="T226" s="150">
        <f t="shared" si="39"/>
        <v>0</v>
      </c>
      <c r="U226"/>
    </row>
    <row r="227" spans="1:21" ht="12.75">
      <c r="A227" s="10" t="s">
        <v>16</v>
      </c>
      <c r="B227" s="11"/>
      <c r="C227" s="12"/>
      <c r="D227" s="13"/>
      <c r="E227" s="14"/>
      <c r="F227" s="15"/>
      <c r="G227" s="427">
        <f t="shared" si="33"/>
        <v>0</v>
      </c>
      <c r="H227" s="338"/>
      <c r="I227" s="164">
        <f t="shared" si="36"/>
        <v>0</v>
      </c>
      <c r="J227" s="60">
        <f t="shared" si="34"/>
        <v>0</v>
      </c>
      <c r="K227" s="16"/>
      <c r="L227" s="17"/>
      <c r="M227" s="17"/>
      <c r="N227" s="15"/>
      <c r="O227" s="60">
        <f t="shared" si="35"/>
        <v>0</v>
      </c>
      <c r="P227" s="18"/>
      <c r="Q227" s="92"/>
      <c r="R227" s="60">
        <f t="shared" si="37"/>
        <v>0</v>
      </c>
      <c r="S227" s="129">
        <f t="shared" si="38"/>
        <v>0</v>
      </c>
      <c r="T227" s="150">
        <f t="shared" si="39"/>
        <v>0</v>
      </c>
      <c r="U227"/>
    </row>
    <row r="228" spans="1:21" ht="12.75">
      <c r="A228" s="10" t="s">
        <v>17</v>
      </c>
      <c r="B228" s="11"/>
      <c r="C228" s="12"/>
      <c r="D228" s="13"/>
      <c r="E228" s="14"/>
      <c r="F228" s="15"/>
      <c r="G228" s="427">
        <f t="shared" si="33"/>
        <v>0</v>
      </c>
      <c r="H228" s="338"/>
      <c r="I228" s="164">
        <f t="shared" si="36"/>
        <v>0</v>
      </c>
      <c r="J228" s="60">
        <f t="shared" si="34"/>
        <v>0</v>
      </c>
      <c r="K228" s="16"/>
      <c r="L228" s="17"/>
      <c r="M228" s="17"/>
      <c r="N228" s="15"/>
      <c r="O228" s="60">
        <f t="shared" si="35"/>
        <v>0</v>
      </c>
      <c r="P228" s="18"/>
      <c r="Q228" s="92"/>
      <c r="R228" s="60">
        <f t="shared" si="37"/>
        <v>0</v>
      </c>
      <c r="S228" s="129">
        <f t="shared" si="38"/>
        <v>0</v>
      </c>
      <c r="T228" s="150">
        <f t="shared" si="39"/>
        <v>0</v>
      </c>
      <c r="U228"/>
    </row>
    <row r="229" spans="1:21" ht="12.75">
      <c r="A229" s="10" t="s">
        <v>18</v>
      </c>
      <c r="B229" s="11"/>
      <c r="C229" s="12"/>
      <c r="D229" s="13"/>
      <c r="E229" s="14"/>
      <c r="F229" s="15"/>
      <c r="G229" s="427">
        <f t="shared" si="33"/>
        <v>0</v>
      </c>
      <c r="H229" s="338"/>
      <c r="I229" s="164">
        <f t="shared" si="36"/>
        <v>0</v>
      </c>
      <c r="J229" s="60">
        <f t="shared" si="34"/>
        <v>0</v>
      </c>
      <c r="K229" s="16"/>
      <c r="L229" s="17"/>
      <c r="M229" s="17"/>
      <c r="N229" s="15"/>
      <c r="O229" s="60">
        <f t="shared" si="35"/>
        <v>0</v>
      </c>
      <c r="P229" s="18"/>
      <c r="Q229" s="92"/>
      <c r="R229" s="60">
        <f t="shared" si="37"/>
        <v>0</v>
      </c>
      <c r="S229" s="129">
        <f t="shared" si="38"/>
        <v>0</v>
      </c>
      <c r="T229" s="150">
        <f t="shared" si="39"/>
        <v>0</v>
      </c>
      <c r="U229"/>
    </row>
    <row r="230" spans="1:21" ht="12.75">
      <c r="A230" s="10" t="s">
        <v>19</v>
      </c>
      <c r="B230" s="11"/>
      <c r="C230" s="12"/>
      <c r="D230" s="13"/>
      <c r="E230" s="14"/>
      <c r="F230" s="15"/>
      <c r="G230" s="427">
        <f t="shared" si="33"/>
        <v>0</v>
      </c>
      <c r="H230" s="338"/>
      <c r="I230" s="164">
        <f t="shared" si="36"/>
        <v>0</v>
      </c>
      <c r="J230" s="60">
        <f t="shared" si="34"/>
        <v>0</v>
      </c>
      <c r="K230" s="16"/>
      <c r="L230" s="17"/>
      <c r="M230" s="17"/>
      <c r="N230" s="15"/>
      <c r="O230" s="60">
        <f t="shared" si="35"/>
        <v>0</v>
      </c>
      <c r="P230" s="18"/>
      <c r="Q230" s="92"/>
      <c r="R230" s="60">
        <f t="shared" si="37"/>
        <v>0</v>
      </c>
      <c r="S230" s="129">
        <f t="shared" si="38"/>
        <v>0</v>
      </c>
      <c r="T230" s="150">
        <f t="shared" si="39"/>
        <v>0</v>
      </c>
      <c r="U230"/>
    </row>
    <row r="231" spans="1:21" ht="12.75">
      <c r="A231" s="10" t="s">
        <v>20</v>
      </c>
      <c r="B231" s="11"/>
      <c r="C231" s="12"/>
      <c r="D231" s="13"/>
      <c r="E231" s="14"/>
      <c r="F231" s="15"/>
      <c r="G231" s="427">
        <f t="shared" si="33"/>
        <v>0</v>
      </c>
      <c r="H231" s="338"/>
      <c r="I231" s="164">
        <f t="shared" si="36"/>
        <v>0</v>
      </c>
      <c r="J231" s="60">
        <f t="shared" si="34"/>
        <v>0</v>
      </c>
      <c r="K231" s="16"/>
      <c r="L231" s="17"/>
      <c r="M231" s="17"/>
      <c r="N231" s="15"/>
      <c r="O231" s="60">
        <f t="shared" si="35"/>
        <v>0</v>
      </c>
      <c r="P231" s="18"/>
      <c r="Q231" s="92"/>
      <c r="R231" s="60">
        <f t="shared" si="37"/>
        <v>0</v>
      </c>
      <c r="S231" s="129">
        <f t="shared" si="38"/>
        <v>0</v>
      </c>
      <c r="T231" s="150">
        <f t="shared" si="39"/>
        <v>0</v>
      </c>
      <c r="U231"/>
    </row>
    <row r="232" spans="1:21" ht="12.75">
      <c r="A232" s="10" t="s">
        <v>21</v>
      </c>
      <c r="B232" s="11"/>
      <c r="C232" s="12"/>
      <c r="D232" s="13"/>
      <c r="E232" s="14"/>
      <c r="F232" s="15"/>
      <c r="G232" s="427">
        <f t="shared" si="33"/>
        <v>0</v>
      </c>
      <c r="H232" s="338"/>
      <c r="I232" s="164">
        <f t="shared" si="36"/>
        <v>0</v>
      </c>
      <c r="J232" s="60">
        <f t="shared" si="34"/>
        <v>0</v>
      </c>
      <c r="K232" s="16"/>
      <c r="L232" s="17"/>
      <c r="M232" s="17"/>
      <c r="N232" s="15"/>
      <c r="O232" s="60">
        <f t="shared" si="35"/>
        <v>0</v>
      </c>
      <c r="P232" s="18"/>
      <c r="Q232" s="92"/>
      <c r="R232" s="60">
        <f t="shared" si="37"/>
        <v>0</v>
      </c>
      <c r="S232" s="129">
        <f t="shared" si="38"/>
        <v>0</v>
      </c>
      <c r="T232" s="150">
        <f t="shared" si="39"/>
        <v>0</v>
      </c>
      <c r="U232"/>
    </row>
    <row r="233" spans="1:21" ht="12.75">
      <c r="A233" s="10" t="s">
        <v>22</v>
      </c>
      <c r="B233" s="11"/>
      <c r="C233" s="12"/>
      <c r="D233" s="13"/>
      <c r="E233" s="14"/>
      <c r="F233" s="15"/>
      <c r="G233" s="427">
        <f t="shared" si="33"/>
        <v>0</v>
      </c>
      <c r="H233" s="338"/>
      <c r="I233" s="164">
        <f t="shared" si="36"/>
        <v>0</v>
      </c>
      <c r="J233" s="60">
        <f t="shared" si="34"/>
        <v>0</v>
      </c>
      <c r="K233" s="16"/>
      <c r="L233" s="17"/>
      <c r="M233" s="17"/>
      <c r="N233" s="15"/>
      <c r="O233" s="60">
        <f t="shared" si="35"/>
        <v>0</v>
      </c>
      <c r="P233" s="18"/>
      <c r="Q233" s="92"/>
      <c r="R233" s="60">
        <f t="shared" si="37"/>
        <v>0</v>
      </c>
      <c r="S233" s="129">
        <f t="shared" si="38"/>
        <v>0</v>
      </c>
      <c r="T233" s="150">
        <f t="shared" si="39"/>
        <v>0</v>
      </c>
      <c r="U233"/>
    </row>
    <row r="234" spans="1:21" ht="12.75">
      <c r="A234" s="10" t="s">
        <v>23</v>
      </c>
      <c r="B234" s="11"/>
      <c r="C234" s="12"/>
      <c r="D234" s="13"/>
      <c r="E234" s="14"/>
      <c r="F234" s="15"/>
      <c r="G234" s="427">
        <f t="shared" si="33"/>
        <v>0</v>
      </c>
      <c r="H234" s="338"/>
      <c r="I234" s="164">
        <f t="shared" si="36"/>
        <v>0</v>
      </c>
      <c r="J234" s="60">
        <f t="shared" si="34"/>
        <v>0</v>
      </c>
      <c r="K234" s="16"/>
      <c r="L234" s="17"/>
      <c r="M234" s="17"/>
      <c r="N234" s="15"/>
      <c r="O234" s="60">
        <f t="shared" si="35"/>
        <v>0</v>
      </c>
      <c r="P234" s="18"/>
      <c r="Q234" s="92"/>
      <c r="R234" s="60">
        <f t="shared" si="37"/>
        <v>0</v>
      </c>
      <c r="S234" s="129">
        <f t="shared" si="38"/>
        <v>0</v>
      </c>
      <c r="T234" s="150">
        <f t="shared" si="39"/>
        <v>0</v>
      </c>
      <c r="U234"/>
    </row>
    <row r="235" spans="1:21" ht="12.75">
      <c r="A235" s="10" t="s">
        <v>24</v>
      </c>
      <c r="B235" s="11"/>
      <c r="C235" s="12"/>
      <c r="D235" s="13"/>
      <c r="E235" s="14"/>
      <c r="F235" s="15"/>
      <c r="G235" s="427">
        <f t="shared" si="33"/>
        <v>0</v>
      </c>
      <c r="H235" s="338"/>
      <c r="I235" s="164">
        <f t="shared" si="36"/>
        <v>0</v>
      </c>
      <c r="J235" s="60">
        <f t="shared" si="34"/>
        <v>0</v>
      </c>
      <c r="K235" s="16"/>
      <c r="L235" s="17"/>
      <c r="M235" s="17"/>
      <c r="N235" s="15"/>
      <c r="O235" s="60">
        <f t="shared" si="35"/>
        <v>0</v>
      </c>
      <c r="P235" s="18"/>
      <c r="Q235" s="92"/>
      <c r="R235" s="60">
        <f t="shared" si="37"/>
        <v>0</v>
      </c>
      <c r="S235" s="129">
        <f t="shared" si="38"/>
        <v>0</v>
      </c>
      <c r="T235" s="150">
        <f t="shared" si="39"/>
        <v>0</v>
      </c>
      <c r="U235"/>
    </row>
    <row r="236" spans="1:21" ht="12.75">
      <c r="A236" s="10" t="s">
        <v>25</v>
      </c>
      <c r="B236" s="11"/>
      <c r="C236" s="12"/>
      <c r="D236" s="13"/>
      <c r="E236" s="14"/>
      <c r="F236" s="15"/>
      <c r="G236" s="427">
        <f t="shared" si="33"/>
        <v>0</v>
      </c>
      <c r="H236" s="338"/>
      <c r="I236" s="164">
        <f t="shared" si="36"/>
        <v>0</v>
      </c>
      <c r="J236" s="60">
        <f t="shared" si="34"/>
        <v>0</v>
      </c>
      <c r="K236" s="16"/>
      <c r="L236" s="17"/>
      <c r="M236" s="17"/>
      <c r="N236" s="15"/>
      <c r="O236" s="60">
        <f t="shared" si="35"/>
        <v>0</v>
      </c>
      <c r="P236" s="18"/>
      <c r="Q236" s="92"/>
      <c r="R236" s="60">
        <f t="shared" si="37"/>
        <v>0</v>
      </c>
      <c r="S236" s="129">
        <f t="shared" si="38"/>
        <v>0</v>
      </c>
      <c r="T236" s="150">
        <f t="shared" si="39"/>
        <v>0</v>
      </c>
      <c r="U236"/>
    </row>
    <row r="237" spans="1:21" ht="12.75">
      <c r="A237" s="10" t="s">
        <v>26</v>
      </c>
      <c r="B237" s="11"/>
      <c r="C237" s="12"/>
      <c r="D237" s="13"/>
      <c r="E237" s="14"/>
      <c r="F237" s="15"/>
      <c r="G237" s="427">
        <f t="shared" si="33"/>
        <v>0</v>
      </c>
      <c r="H237" s="338"/>
      <c r="I237" s="164">
        <f t="shared" si="36"/>
        <v>0</v>
      </c>
      <c r="J237" s="60">
        <f t="shared" si="34"/>
        <v>0</v>
      </c>
      <c r="K237" s="16"/>
      <c r="L237" s="17"/>
      <c r="M237" s="17"/>
      <c r="N237" s="15"/>
      <c r="O237" s="60">
        <f t="shared" si="35"/>
        <v>0</v>
      </c>
      <c r="P237" s="18"/>
      <c r="Q237" s="92"/>
      <c r="R237" s="60">
        <f t="shared" si="37"/>
        <v>0</v>
      </c>
      <c r="S237" s="129">
        <f t="shared" si="38"/>
        <v>0</v>
      </c>
      <c r="T237" s="150">
        <f t="shared" si="39"/>
        <v>0</v>
      </c>
      <c r="U237"/>
    </row>
    <row r="238" spans="1:21" ht="12.75">
      <c r="A238" s="10" t="s">
        <v>27</v>
      </c>
      <c r="B238" s="11"/>
      <c r="C238" s="12"/>
      <c r="D238" s="13"/>
      <c r="E238" s="14"/>
      <c r="F238" s="15"/>
      <c r="G238" s="427">
        <f t="shared" si="33"/>
        <v>0</v>
      </c>
      <c r="H238" s="338"/>
      <c r="I238" s="164">
        <f t="shared" si="36"/>
        <v>0</v>
      </c>
      <c r="J238" s="60">
        <f t="shared" si="34"/>
        <v>0</v>
      </c>
      <c r="K238" s="16"/>
      <c r="L238" s="17"/>
      <c r="M238" s="17"/>
      <c r="N238" s="15"/>
      <c r="O238" s="60">
        <f t="shared" si="35"/>
        <v>0</v>
      </c>
      <c r="P238" s="18"/>
      <c r="Q238" s="92"/>
      <c r="R238" s="60">
        <f t="shared" si="37"/>
        <v>0</v>
      </c>
      <c r="S238" s="129">
        <f t="shared" si="38"/>
        <v>0</v>
      </c>
      <c r="T238" s="150">
        <f t="shared" si="39"/>
        <v>0</v>
      </c>
      <c r="U238"/>
    </row>
    <row r="239" spans="1:21" ht="12.75">
      <c r="A239" s="10" t="s">
        <v>28</v>
      </c>
      <c r="B239" s="11"/>
      <c r="C239" s="12"/>
      <c r="D239" s="13"/>
      <c r="E239" s="14"/>
      <c r="F239" s="15"/>
      <c r="G239" s="427">
        <f t="shared" si="33"/>
        <v>0</v>
      </c>
      <c r="H239" s="338"/>
      <c r="I239" s="164">
        <f t="shared" si="36"/>
        <v>0</v>
      </c>
      <c r="J239" s="60">
        <f t="shared" si="34"/>
        <v>0</v>
      </c>
      <c r="K239" s="16"/>
      <c r="L239" s="17"/>
      <c r="M239" s="17"/>
      <c r="N239" s="15"/>
      <c r="O239" s="60">
        <f t="shared" si="35"/>
        <v>0</v>
      </c>
      <c r="P239" s="18"/>
      <c r="Q239" s="92"/>
      <c r="R239" s="60">
        <f t="shared" si="37"/>
        <v>0</v>
      </c>
      <c r="S239" s="129">
        <f t="shared" si="38"/>
        <v>0</v>
      </c>
      <c r="T239" s="150">
        <f t="shared" si="39"/>
        <v>0</v>
      </c>
      <c r="U239"/>
    </row>
    <row r="240" spans="1:21" ht="12.75">
      <c r="A240" s="10" t="s">
        <v>29</v>
      </c>
      <c r="B240" s="11"/>
      <c r="C240" s="12"/>
      <c r="D240" s="13"/>
      <c r="E240" s="14"/>
      <c r="F240" s="15"/>
      <c r="G240" s="427">
        <f t="shared" si="33"/>
        <v>0</v>
      </c>
      <c r="H240" s="338"/>
      <c r="I240" s="164">
        <f t="shared" si="36"/>
        <v>0</v>
      </c>
      <c r="J240" s="60">
        <f t="shared" si="34"/>
        <v>0</v>
      </c>
      <c r="K240" s="16"/>
      <c r="L240" s="17"/>
      <c r="M240" s="17"/>
      <c r="N240" s="15"/>
      <c r="O240" s="60">
        <f t="shared" si="35"/>
        <v>0</v>
      </c>
      <c r="P240" s="18"/>
      <c r="Q240" s="92"/>
      <c r="R240" s="60">
        <f t="shared" si="37"/>
        <v>0</v>
      </c>
      <c r="S240" s="129">
        <f t="shared" si="38"/>
        <v>0</v>
      </c>
      <c r="T240" s="134">
        <f t="shared" si="39"/>
        <v>0</v>
      </c>
      <c r="U240"/>
    </row>
    <row r="241" spans="1:21" ht="12.75">
      <c r="A241" s="10" t="s">
        <v>30</v>
      </c>
      <c r="B241" s="11"/>
      <c r="C241" s="12"/>
      <c r="D241" s="13"/>
      <c r="E241" s="14"/>
      <c r="F241" s="15"/>
      <c r="G241" s="427">
        <f t="shared" si="33"/>
        <v>0</v>
      </c>
      <c r="H241" s="338"/>
      <c r="I241" s="164">
        <f t="shared" si="36"/>
        <v>0</v>
      </c>
      <c r="J241" s="60">
        <f t="shared" si="34"/>
        <v>0</v>
      </c>
      <c r="K241" s="16"/>
      <c r="L241" s="17"/>
      <c r="M241" s="17"/>
      <c r="N241" s="15"/>
      <c r="O241" s="60">
        <f t="shared" si="35"/>
        <v>0</v>
      </c>
      <c r="P241" s="18"/>
      <c r="Q241" s="92"/>
      <c r="R241" s="60">
        <f t="shared" si="37"/>
        <v>0</v>
      </c>
      <c r="S241" s="129">
        <f t="shared" si="38"/>
        <v>0</v>
      </c>
      <c r="T241" s="150">
        <f t="shared" si="39"/>
        <v>0</v>
      </c>
      <c r="U241"/>
    </row>
    <row r="242" spans="1:21" ht="12.75">
      <c r="A242" s="10" t="s">
        <v>31</v>
      </c>
      <c r="B242" s="11"/>
      <c r="C242" s="12"/>
      <c r="D242" s="13"/>
      <c r="E242" s="14"/>
      <c r="F242" s="15"/>
      <c r="G242" s="427">
        <f t="shared" si="33"/>
        <v>0</v>
      </c>
      <c r="H242" s="338"/>
      <c r="I242" s="164">
        <f t="shared" si="36"/>
        <v>0</v>
      </c>
      <c r="J242" s="60">
        <f t="shared" si="34"/>
        <v>0</v>
      </c>
      <c r="K242" s="16"/>
      <c r="L242" s="17"/>
      <c r="M242" s="17"/>
      <c r="N242" s="15"/>
      <c r="O242" s="60">
        <f t="shared" si="35"/>
        <v>0</v>
      </c>
      <c r="P242" s="18"/>
      <c r="Q242" s="92"/>
      <c r="R242" s="60">
        <f t="shared" si="37"/>
        <v>0</v>
      </c>
      <c r="S242" s="129">
        <f t="shared" si="38"/>
        <v>0</v>
      </c>
      <c r="T242" s="150">
        <f t="shared" si="39"/>
        <v>0</v>
      </c>
      <c r="U242"/>
    </row>
    <row r="243" spans="1:21" ht="12.75">
      <c r="A243" s="10" t="s">
        <v>32</v>
      </c>
      <c r="B243" s="11"/>
      <c r="C243" s="12"/>
      <c r="D243" s="13"/>
      <c r="E243" s="14"/>
      <c r="F243" s="15"/>
      <c r="G243" s="427">
        <f t="shared" si="33"/>
        <v>0</v>
      </c>
      <c r="H243" s="338"/>
      <c r="I243" s="164">
        <f t="shared" si="36"/>
        <v>0</v>
      </c>
      <c r="J243" s="60">
        <f t="shared" si="34"/>
        <v>0</v>
      </c>
      <c r="K243" s="16"/>
      <c r="L243" s="17"/>
      <c r="M243" s="17"/>
      <c r="N243" s="15"/>
      <c r="O243" s="60">
        <f t="shared" si="35"/>
        <v>0</v>
      </c>
      <c r="P243" s="18"/>
      <c r="Q243" s="92"/>
      <c r="R243" s="60">
        <f t="shared" si="37"/>
        <v>0</v>
      </c>
      <c r="S243" s="129">
        <f t="shared" si="38"/>
        <v>0</v>
      </c>
      <c r="T243" s="150">
        <f t="shared" si="39"/>
        <v>0</v>
      </c>
      <c r="U243"/>
    </row>
    <row r="244" spans="1:21" ht="12.75">
      <c r="A244" s="10" t="s">
        <v>33</v>
      </c>
      <c r="B244" s="11"/>
      <c r="C244" s="12"/>
      <c r="D244" s="13"/>
      <c r="E244" s="14"/>
      <c r="F244" s="15"/>
      <c r="G244" s="427">
        <f t="shared" si="33"/>
        <v>0</v>
      </c>
      <c r="H244" s="338"/>
      <c r="I244" s="164">
        <f t="shared" si="36"/>
        <v>0</v>
      </c>
      <c r="J244" s="60">
        <f t="shared" si="34"/>
        <v>0</v>
      </c>
      <c r="K244" s="16"/>
      <c r="L244" s="17"/>
      <c r="M244" s="17"/>
      <c r="N244" s="15"/>
      <c r="O244" s="60">
        <f t="shared" si="35"/>
        <v>0</v>
      </c>
      <c r="P244" s="18"/>
      <c r="Q244" s="92"/>
      <c r="R244" s="60">
        <f t="shared" si="37"/>
        <v>0</v>
      </c>
      <c r="S244" s="129">
        <f t="shared" si="38"/>
        <v>0</v>
      </c>
      <c r="T244" s="150">
        <f t="shared" si="39"/>
        <v>0</v>
      </c>
      <c r="U244"/>
    </row>
    <row r="245" spans="1:21" ht="12.75">
      <c r="A245" s="10" t="s">
        <v>34</v>
      </c>
      <c r="B245" s="11"/>
      <c r="C245" s="12"/>
      <c r="D245" s="13"/>
      <c r="E245" s="14"/>
      <c r="F245" s="15"/>
      <c r="G245" s="427">
        <f t="shared" si="33"/>
        <v>0</v>
      </c>
      <c r="H245" s="338"/>
      <c r="I245" s="164">
        <f t="shared" si="36"/>
        <v>0</v>
      </c>
      <c r="J245" s="60">
        <f t="shared" si="34"/>
        <v>0</v>
      </c>
      <c r="K245" s="16"/>
      <c r="L245" s="17"/>
      <c r="M245" s="17"/>
      <c r="N245" s="15"/>
      <c r="O245" s="60">
        <f t="shared" si="35"/>
        <v>0</v>
      </c>
      <c r="P245" s="18"/>
      <c r="Q245" s="92"/>
      <c r="R245" s="60">
        <f t="shared" si="37"/>
        <v>0</v>
      </c>
      <c r="S245" s="129">
        <f t="shared" si="38"/>
        <v>0</v>
      </c>
      <c r="T245" s="150">
        <f t="shared" si="39"/>
        <v>0</v>
      </c>
      <c r="U245"/>
    </row>
    <row r="246" spans="1:21" ht="12.75">
      <c r="A246" s="10" t="s">
        <v>35</v>
      </c>
      <c r="B246" s="11"/>
      <c r="C246" s="12"/>
      <c r="D246" s="13"/>
      <c r="E246" s="14"/>
      <c r="F246" s="15"/>
      <c r="G246" s="427">
        <f t="shared" si="33"/>
        <v>0</v>
      </c>
      <c r="H246" s="338"/>
      <c r="I246" s="164">
        <f t="shared" si="36"/>
        <v>0</v>
      </c>
      <c r="J246" s="60">
        <f t="shared" si="34"/>
        <v>0</v>
      </c>
      <c r="K246" s="16"/>
      <c r="L246" s="17"/>
      <c r="M246" s="17"/>
      <c r="N246" s="15"/>
      <c r="O246" s="60">
        <f t="shared" si="35"/>
        <v>0</v>
      </c>
      <c r="P246" s="18"/>
      <c r="Q246" s="92"/>
      <c r="R246" s="60">
        <f t="shared" si="37"/>
        <v>0</v>
      </c>
      <c r="S246" s="129">
        <f t="shared" si="38"/>
        <v>0</v>
      </c>
      <c r="T246" s="150">
        <f t="shared" si="39"/>
        <v>0</v>
      </c>
      <c r="U246"/>
    </row>
    <row r="247" spans="1:21" ht="12.75">
      <c r="A247" s="10" t="s">
        <v>36</v>
      </c>
      <c r="B247" s="11"/>
      <c r="C247" s="12"/>
      <c r="D247" s="13"/>
      <c r="E247" s="14"/>
      <c r="F247" s="15"/>
      <c r="G247" s="427">
        <f t="shared" si="33"/>
        <v>0</v>
      </c>
      <c r="H247" s="338"/>
      <c r="I247" s="164">
        <f t="shared" si="36"/>
        <v>0</v>
      </c>
      <c r="J247" s="60">
        <f t="shared" si="34"/>
        <v>0</v>
      </c>
      <c r="K247" s="16"/>
      <c r="L247" s="17"/>
      <c r="M247" s="17"/>
      <c r="N247" s="15"/>
      <c r="O247" s="60">
        <f t="shared" si="35"/>
        <v>0</v>
      </c>
      <c r="P247" s="18"/>
      <c r="Q247" s="92"/>
      <c r="R247" s="60">
        <f t="shared" si="37"/>
        <v>0</v>
      </c>
      <c r="S247" s="129">
        <f t="shared" si="38"/>
        <v>0</v>
      </c>
      <c r="T247" s="150">
        <f t="shared" si="39"/>
        <v>0</v>
      </c>
      <c r="U247"/>
    </row>
    <row r="248" spans="1:21" ht="12.75">
      <c r="A248" s="10" t="s">
        <v>37</v>
      </c>
      <c r="B248" s="11"/>
      <c r="C248" s="12"/>
      <c r="D248" s="13"/>
      <c r="E248" s="14"/>
      <c r="F248" s="15"/>
      <c r="G248" s="427">
        <f t="shared" si="33"/>
        <v>0</v>
      </c>
      <c r="H248" s="338"/>
      <c r="I248" s="164">
        <f t="shared" si="36"/>
        <v>0</v>
      </c>
      <c r="J248" s="60">
        <f t="shared" si="34"/>
        <v>0</v>
      </c>
      <c r="K248" s="16"/>
      <c r="L248" s="17"/>
      <c r="M248" s="17"/>
      <c r="N248" s="15"/>
      <c r="O248" s="60">
        <f t="shared" si="35"/>
        <v>0</v>
      </c>
      <c r="P248" s="18"/>
      <c r="Q248" s="92"/>
      <c r="R248" s="60">
        <f t="shared" si="37"/>
        <v>0</v>
      </c>
      <c r="S248" s="129">
        <f t="shared" si="38"/>
        <v>0</v>
      </c>
      <c r="T248" s="150">
        <f t="shared" si="39"/>
        <v>0</v>
      </c>
      <c r="U248"/>
    </row>
    <row r="249" spans="1:21" ht="12.75">
      <c r="A249" s="10" t="s">
        <v>38</v>
      </c>
      <c r="B249" s="11"/>
      <c r="C249" s="12"/>
      <c r="D249" s="13"/>
      <c r="E249" s="14"/>
      <c r="F249" s="15"/>
      <c r="G249" s="427">
        <f t="shared" si="33"/>
        <v>0</v>
      </c>
      <c r="H249" s="338"/>
      <c r="I249" s="164">
        <f t="shared" si="36"/>
        <v>0</v>
      </c>
      <c r="J249" s="60">
        <f t="shared" si="34"/>
        <v>0</v>
      </c>
      <c r="K249" s="16"/>
      <c r="L249" s="17"/>
      <c r="M249" s="17"/>
      <c r="N249" s="15"/>
      <c r="O249" s="60">
        <f t="shared" si="35"/>
        <v>0</v>
      </c>
      <c r="P249" s="18"/>
      <c r="Q249" s="92"/>
      <c r="R249" s="60">
        <f t="shared" si="37"/>
        <v>0</v>
      </c>
      <c r="S249" s="129">
        <f t="shared" si="38"/>
        <v>0</v>
      </c>
      <c r="T249" s="150">
        <f t="shared" si="39"/>
        <v>0</v>
      </c>
      <c r="U249"/>
    </row>
    <row r="250" spans="1:21" ht="12.75">
      <c r="A250" s="10" t="s">
        <v>39</v>
      </c>
      <c r="B250" s="11"/>
      <c r="C250" s="12"/>
      <c r="D250" s="13"/>
      <c r="E250" s="14"/>
      <c r="F250" s="15"/>
      <c r="G250" s="427">
        <f t="shared" si="33"/>
        <v>0</v>
      </c>
      <c r="H250" s="338"/>
      <c r="I250" s="164">
        <f t="shared" si="36"/>
        <v>0</v>
      </c>
      <c r="J250" s="60">
        <f t="shared" si="34"/>
        <v>0</v>
      </c>
      <c r="K250" s="16"/>
      <c r="L250" s="17"/>
      <c r="M250" s="17"/>
      <c r="N250" s="15"/>
      <c r="O250" s="60">
        <f t="shared" si="35"/>
        <v>0</v>
      </c>
      <c r="P250" s="18"/>
      <c r="Q250" s="92"/>
      <c r="R250" s="60">
        <f t="shared" si="37"/>
        <v>0</v>
      </c>
      <c r="S250" s="129">
        <f t="shared" si="38"/>
        <v>0</v>
      </c>
      <c r="T250" s="150">
        <f t="shared" si="39"/>
        <v>0</v>
      </c>
      <c r="U250"/>
    </row>
    <row r="251" spans="1:21" ht="12.75">
      <c r="A251" s="10" t="s">
        <v>40</v>
      </c>
      <c r="B251" s="11"/>
      <c r="C251" s="12"/>
      <c r="D251" s="13"/>
      <c r="E251" s="14"/>
      <c r="F251" s="15"/>
      <c r="G251" s="427">
        <f t="shared" si="33"/>
        <v>0</v>
      </c>
      <c r="H251" s="338"/>
      <c r="I251" s="164">
        <f aca="true" t="shared" si="40" ref="I251:I265">ROUND(IF(E251=0,,H251*S251),0)</f>
        <v>0</v>
      </c>
      <c r="J251" s="60">
        <f t="shared" si="34"/>
        <v>0</v>
      </c>
      <c r="K251" s="16"/>
      <c r="L251" s="17"/>
      <c r="M251" s="17"/>
      <c r="N251" s="15"/>
      <c r="O251" s="60">
        <f t="shared" si="35"/>
        <v>0</v>
      </c>
      <c r="P251" s="18"/>
      <c r="Q251" s="92"/>
      <c r="R251" s="60">
        <f aca="true" t="shared" si="41" ref="R251:R265">SUM(O251*12+Q251)</f>
        <v>0</v>
      </c>
      <c r="S251" s="129">
        <f aca="true" t="shared" si="42" ref="S251:S265">ROUND(IF(C251=0,0,IF((D251/C251)&gt;1,1,D251/C251)),2)</f>
        <v>0</v>
      </c>
      <c r="T251" s="150">
        <f aca="true" t="shared" si="43" ref="T251:T265">IF(C251=0,0,D251/C251)</f>
        <v>0</v>
      </c>
      <c r="U251"/>
    </row>
    <row r="252" spans="1:21" ht="12.75">
      <c r="A252" s="10" t="s">
        <v>41</v>
      </c>
      <c r="B252" s="11"/>
      <c r="C252" s="12"/>
      <c r="D252" s="13"/>
      <c r="E252" s="14"/>
      <c r="F252" s="15"/>
      <c r="G252" s="427">
        <f t="shared" si="33"/>
        <v>0</v>
      </c>
      <c r="H252" s="338"/>
      <c r="I252" s="164">
        <f t="shared" si="40"/>
        <v>0</v>
      </c>
      <c r="J252" s="60">
        <f t="shared" si="34"/>
        <v>0</v>
      </c>
      <c r="K252" s="16"/>
      <c r="L252" s="17"/>
      <c r="M252" s="17"/>
      <c r="N252" s="15"/>
      <c r="O252" s="60">
        <f t="shared" si="35"/>
        <v>0</v>
      </c>
      <c r="P252" s="18"/>
      <c r="Q252" s="92"/>
      <c r="R252" s="60">
        <f t="shared" si="41"/>
        <v>0</v>
      </c>
      <c r="S252" s="129">
        <f t="shared" si="42"/>
        <v>0</v>
      </c>
      <c r="T252" s="150">
        <f t="shared" si="43"/>
        <v>0</v>
      </c>
      <c r="U252"/>
    </row>
    <row r="253" spans="1:21" ht="12.75">
      <c r="A253" s="10" t="s">
        <v>42</v>
      </c>
      <c r="B253" s="11"/>
      <c r="C253" s="12"/>
      <c r="D253" s="13"/>
      <c r="E253" s="14"/>
      <c r="F253" s="15"/>
      <c r="G253" s="427">
        <f t="shared" si="33"/>
        <v>0</v>
      </c>
      <c r="H253" s="338"/>
      <c r="I253" s="164">
        <f t="shared" si="40"/>
        <v>0</v>
      </c>
      <c r="J253" s="60">
        <f t="shared" si="34"/>
        <v>0</v>
      </c>
      <c r="K253" s="16"/>
      <c r="L253" s="17"/>
      <c r="M253" s="17"/>
      <c r="N253" s="15"/>
      <c r="O253" s="60">
        <f t="shared" si="35"/>
        <v>0</v>
      </c>
      <c r="P253" s="18"/>
      <c r="Q253" s="92"/>
      <c r="R253" s="60">
        <f t="shared" si="41"/>
        <v>0</v>
      </c>
      <c r="S253" s="129">
        <f t="shared" si="42"/>
        <v>0</v>
      </c>
      <c r="T253" s="150">
        <f t="shared" si="43"/>
        <v>0</v>
      </c>
      <c r="U253"/>
    </row>
    <row r="254" spans="1:21" ht="12.75">
      <c r="A254" s="10" t="s">
        <v>43</v>
      </c>
      <c r="B254" s="11"/>
      <c r="C254" s="12"/>
      <c r="D254" s="13"/>
      <c r="E254" s="14"/>
      <c r="F254" s="15"/>
      <c r="G254" s="427">
        <f t="shared" si="33"/>
        <v>0</v>
      </c>
      <c r="H254" s="338"/>
      <c r="I254" s="164">
        <f t="shared" si="40"/>
        <v>0</v>
      </c>
      <c r="J254" s="60">
        <f t="shared" si="34"/>
        <v>0</v>
      </c>
      <c r="K254" s="16"/>
      <c r="L254" s="17"/>
      <c r="M254" s="17"/>
      <c r="N254" s="15"/>
      <c r="O254" s="60">
        <f t="shared" si="35"/>
        <v>0</v>
      </c>
      <c r="P254" s="18"/>
      <c r="Q254" s="92"/>
      <c r="R254" s="60">
        <f t="shared" si="41"/>
        <v>0</v>
      </c>
      <c r="S254" s="129">
        <f t="shared" si="42"/>
        <v>0</v>
      </c>
      <c r="T254" s="150">
        <f t="shared" si="43"/>
        <v>0</v>
      </c>
      <c r="U254"/>
    </row>
    <row r="255" spans="1:21" ht="12.75">
      <c r="A255" s="10" t="s">
        <v>44</v>
      </c>
      <c r="B255" s="11"/>
      <c r="C255" s="12"/>
      <c r="D255" s="13"/>
      <c r="E255" s="14"/>
      <c r="F255" s="15"/>
      <c r="G255" s="427">
        <f t="shared" si="33"/>
        <v>0</v>
      </c>
      <c r="H255" s="338"/>
      <c r="I255" s="164">
        <f t="shared" si="40"/>
        <v>0</v>
      </c>
      <c r="J255" s="60">
        <f t="shared" si="34"/>
        <v>0</v>
      </c>
      <c r="K255" s="16"/>
      <c r="L255" s="17"/>
      <c r="M255" s="17"/>
      <c r="N255" s="15"/>
      <c r="O255" s="60">
        <f t="shared" si="35"/>
        <v>0</v>
      </c>
      <c r="P255" s="18"/>
      <c r="Q255" s="92"/>
      <c r="R255" s="60">
        <f t="shared" si="41"/>
        <v>0</v>
      </c>
      <c r="S255" s="129">
        <f t="shared" si="42"/>
        <v>0</v>
      </c>
      <c r="T255" s="150">
        <f t="shared" si="43"/>
        <v>0</v>
      </c>
      <c r="U255"/>
    </row>
    <row r="256" spans="1:21" ht="12.75">
      <c r="A256" s="10" t="s">
        <v>45</v>
      </c>
      <c r="B256" s="11"/>
      <c r="C256" s="12"/>
      <c r="D256" s="13"/>
      <c r="E256" s="14"/>
      <c r="F256" s="15"/>
      <c r="G256" s="427">
        <f t="shared" si="33"/>
        <v>0</v>
      </c>
      <c r="H256" s="338"/>
      <c r="I256" s="164">
        <f t="shared" si="40"/>
        <v>0</v>
      </c>
      <c r="J256" s="60">
        <f t="shared" si="34"/>
        <v>0</v>
      </c>
      <c r="K256" s="16"/>
      <c r="L256" s="17"/>
      <c r="M256" s="17"/>
      <c r="N256" s="15"/>
      <c r="O256" s="60">
        <f t="shared" si="35"/>
        <v>0</v>
      </c>
      <c r="P256" s="18"/>
      <c r="Q256" s="92"/>
      <c r="R256" s="60">
        <f t="shared" si="41"/>
        <v>0</v>
      </c>
      <c r="S256" s="129">
        <f t="shared" si="42"/>
        <v>0</v>
      </c>
      <c r="T256" s="150">
        <f t="shared" si="43"/>
        <v>0</v>
      </c>
      <c r="U256"/>
    </row>
    <row r="257" spans="1:21" ht="12.75">
      <c r="A257" s="10" t="s">
        <v>46</v>
      </c>
      <c r="B257" s="11"/>
      <c r="C257" s="12"/>
      <c r="D257" s="13"/>
      <c r="E257" s="14"/>
      <c r="F257" s="15"/>
      <c r="G257" s="427">
        <f t="shared" si="33"/>
        <v>0</v>
      </c>
      <c r="H257" s="338"/>
      <c r="I257" s="164">
        <f t="shared" si="40"/>
        <v>0</v>
      </c>
      <c r="J257" s="60">
        <f t="shared" si="34"/>
        <v>0</v>
      </c>
      <c r="K257" s="16"/>
      <c r="L257" s="17"/>
      <c r="M257" s="17"/>
      <c r="N257" s="15"/>
      <c r="O257" s="60">
        <f t="shared" si="35"/>
        <v>0</v>
      </c>
      <c r="P257" s="18"/>
      <c r="Q257" s="92"/>
      <c r="R257" s="60">
        <f t="shared" si="41"/>
        <v>0</v>
      </c>
      <c r="S257" s="129">
        <f t="shared" si="42"/>
        <v>0</v>
      </c>
      <c r="T257" s="150">
        <f t="shared" si="43"/>
        <v>0</v>
      </c>
      <c r="U257"/>
    </row>
    <row r="258" spans="1:21" ht="12.75">
      <c r="A258" s="10" t="s">
        <v>47</v>
      </c>
      <c r="B258" s="11"/>
      <c r="C258" s="12"/>
      <c r="D258" s="13"/>
      <c r="E258" s="14"/>
      <c r="F258" s="15"/>
      <c r="G258" s="427">
        <f t="shared" si="33"/>
        <v>0</v>
      </c>
      <c r="H258" s="338"/>
      <c r="I258" s="164">
        <f t="shared" si="40"/>
        <v>0</v>
      </c>
      <c r="J258" s="60">
        <f t="shared" si="34"/>
        <v>0</v>
      </c>
      <c r="K258" s="16"/>
      <c r="L258" s="17"/>
      <c r="M258" s="17"/>
      <c r="N258" s="15"/>
      <c r="O258" s="60">
        <f t="shared" si="35"/>
        <v>0</v>
      </c>
      <c r="P258" s="18"/>
      <c r="Q258" s="92"/>
      <c r="R258" s="60">
        <f t="shared" si="41"/>
        <v>0</v>
      </c>
      <c r="S258" s="129">
        <f t="shared" si="42"/>
        <v>0</v>
      </c>
      <c r="T258" s="150">
        <f t="shared" si="43"/>
        <v>0</v>
      </c>
      <c r="U258"/>
    </row>
    <row r="259" spans="1:21" ht="12.75">
      <c r="A259" s="10" t="s">
        <v>48</v>
      </c>
      <c r="B259" s="11"/>
      <c r="C259" s="12"/>
      <c r="D259" s="13"/>
      <c r="E259" s="14"/>
      <c r="F259" s="15"/>
      <c r="G259" s="427">
        <f t="shared" si="33"/>
        <v>0</v>
      </c>
      <c r="H259" s="338"/>
      <c r="I259" s="164">
        <f t="shared" si="40"/>
        <v>0</v>
      </c>
      <c r="J259" s="60">
        <f t="shared" si="34"/>
        <v>0</v>
      </c>
      <c r="K259" s="16"/>
      <c r="L259" s="17"/>
      <c r="M259" s="17"/>
      <c r="N259" s="15"/>
      <c r="O259" s="60">
        <f t="shared" si="35"/>
        <v>0</v>
      </c>
      <c r="P259" s="18"/>
      <c r="Q259" s="92"/>
      <c r="R259" s="60">
        <f t="shared" si="41"/>
        <v>0</v>
      </c>
      <c r="S259" s="129">
        <f t="shared" si="42"/>
        <v>0</v>
      </c>
      <c r="T259" s="150">
        <f t="shared" si="43"/>
        <v>0</v>
      </c>
      <c r="U259"/>
    </row>
    <row r="260" spans="1:21" ht="12.75">
      <c r="A260" s="10" t="s">
        <v>49</v>
      </c>
      <c r="B260" s="11"/>
      <c r="C260" s="12"/>
      <c r="D260" s="13"/>
      <c r="E260" s="14"/>
      <c r="F260" s="15"/>
      <c r="G260" s="427">
        <f t="shared" si="33"/>
        <v>0</v>
      </c>
      <c r="H260" s="338"/>
      <c r="I260" s="164">
        <f t="shared" si="40"/>
        <v>0</v>
      </c>
      <c r="J260" s="60">
        <f t="shared" si="34"/>
        <v>0</v>
      </c>
      <c r="K260" s="16"/>
      <c r="L260" s="17"/>
      <c r="M260" s="17"/>
      <c r="N260" s="15"/>
      <c r="O260" s="60">
        <f t="shared" si="35"/>
        <v>0</v>
      </c>
      <c r="P260" s="18"/>
      <c r="Q260" s="92"/>
      <c r="R260" s="60">
        <f t="shared" si="41"/>
        <v>0</v>
      </c>
      <c r="S260" s="129">
        <f t="shared" si="42"/>
        <v>0</v>
      </c>
      <c r="T260" s="150">
        <f t="shared" si="43"/>
        <v>0</v>
      </c>
      <c r="U260"/>
    </row>
    <row r="261" spans="1:21" ht="12.75">
      <c r="A261" s="10" t="s">
        <v>50</v>
      </c>
      <c r="B261" s="11"/>
      <c r="C261" s="12"/>
      <c r="D261" s="13"/>
      <c r="E261" s="14"/>
      <c r="F261" s="15"/>
      <c r="G261" s="427">
        <f t="shared" si="33"/>
        <v>0</v>
      </c>
      <c r="H261" s="338"/>
      <c r="I261" s="164">
        <f t="shared" si="40"/>
        <v>0</v>
      </c>
      <c r="J261" s="60">
        <f t="shared" si="34"/>
        <v>0</v>
      </c>
      <c r="K261" s="16"/>
      <c r="L261" s="17"/>
      <c r="M261" s="17"/>
      <c r="N261" s="15"/>
      <c r="O261" s="60">
        <f t="shared" si="35"/>
        <v>0</v>
      </c>
      <c r="P261" s="18"/>
      <c r="Q261" s="92"/>
      <c r="R261" s="60">
        <f t="shared" si="41"/>
        <v>0</v>
      </c>
      <c r="S261" s="129">
        <f t="shared" si="42"/>
        <v>0</v>
      </c>
      <c r="T261" s="150">
        <f t="shared" si="43"/>
        <v>0</v>
      </c>
      <c r="U261"/>
    </row>
    <row r="262" spans="1:21" ht="12.75">
      <c r="A262" s="10" t="s">
        <v>51</v>
      </c>
      <c r="B262" s="11"/>
      <c r="C262" s="12"/>
      <c r="D262" s="13"/>
      <c r="E262" s="14"/>
      <c r="F262" s="15"/>
      <c r="G262" s="427">
        <f t="shared" si="33"/>
        <v>0</v>
      </c>
      <c r="H262" s="338"/>
      <c r="I262" s="164">
        <f t="shared" si="40"/>
        <v>0</v>
      </c>
      <c r="J262" s="60">
        <f t="shared" si="34"/>
        <v>0</v>
      </c>
      <c r="K262" s="16"/>
      <c r="L262" s="17"/>
      <c r="M262" s="17"/>
      <c r="N262" s="15"/>
      <c r="O262" s="60">
        <f t="shared" si="35"/>
        <v>0</v>
      </c>
      <c r="P262" s="18"/>
      <c r="Q262" s="92"/>
      <c r="R262" s="60">
        <f t="shared" si="41"/>
        <v>0</v>
      </c>
      <c r="S262" s="129">
        <f t="shared" si="42"/>
        <v>0</v>
      </c>
      <c r="T262" s="150">
        <f t="shared" si="43"/>
        <v>0</v>
      </c>
      <c r="U262"/>
    </row>
    <row r="263" spans="1:21" ht="12.75">
      <c r="A263" s="10" t="s">
        <v>52</v>
      </c>
      <c r="B263" s="11"/>
      <c r="C263" s="12"/>
      <c r="D263" s="13"/>
      <c r="E263" s="14"/>
      <c r="F263" s="15"/>
      <c r="G263" s="427">
        <f t="shared" si="33"/>
        <v>0</v>
      </c>
      <c r="H263" s="338"/>
      <c r="I263" s="164">
        <f t="shared" si="40"/>
        <v>0</v>
      </c>
      <c r="J263" s="60">
        <f t="shared" si="34"/>
        <v>0</v>
      </c>
      <c r="K263" s="16"/>
      <c r="L263" s="17"/>
      <c r="M263" s="17"/>
      <c r="N263" s="15"/>
      <c r="O263" s="60">
        <f t="shared" si="35"/>
        <v>0</v>
      </c>
      <c r="P263" s="18"/>
      <c r="Q263" s="92"/>
      <c r="R263" s="60">
        <f t="shared" si="41"/>
        <v>0</v>
      </c>
      <c r="S263" s="129">
        <f t="shared" si="42"/>
        <v>0</v>
      </c>
      <c r="T263" s="150">
        <f t="shared" si="43"/>
        <v>0</v>
      </c>
      <c r="U263"/>
    </row>
    <row r="264" spans="1:21" ht="12.75">
      <c r="A264" s="10" t="s">
        <v>53</v>
      </c>
      <c r="B264" s="11"/>
      <c r="C264" s="12"/>
      <c r="D264" s="13"/>
      <c r="E264" s="14"/>
      <c r="F264" s="15"/>
      <c r="G264" s="427">
        <f t="shared" si="33"/>
        <v>0</v>
      </c>
      <c r="H264" s="338"/>
      <c r="I264" s="164">
        <f t="shared" si="40"/>
        <v>0</v>
      </c>
      <c r="J264" s="60">
        <f t="shared" si="34"/>
        <v>0</v>
      </c>
      <c r="K264" s="16"/>
      <c r="L264" s="17"/>
      <c r="M264" s="17"/>
      <c r="N264" s="15"/>
      <c r="O264" s="60">
        <f t="shared" si="35"/>
        <v>0</v>
      </c>
      <c r="P264" s="18"/>
      <c r="Q264" s="92"/>
      <c r="R264" s="60">
        <f t="shared" si="41"/>
        <v>0</v>
      </c>
      <c r="S264" s="129">
        <f t="shared" si="42"/>
        <v>0</v>
      </c>
      <c r="T264" s="150">
        <f t="shared" si="43"/>
        <v>0</v>
      </c>
      <c r="U264"/>
    </row>
    <row r="265" spans="1:21" ht="13.5" thickBot="1">
      <c r="A265" s="10" t="s">
        <v>54</v>
      </c>
      <c r="B265" s="11"/>
      <c r="C265" s="12"/>
      <c r="D265" s="13"/>
      <c r="E265" s="14"/>
      <c r="F265" s="15"/>
      <c r="G265" s="427">
        <f t="shared" si="33"/>
        <v>0</v>
      </c>
      <c r="H265" s="338"/>
      <c r="I265" s="410">
        <f t="shared" si="40"/>
        <v>0</v>
      </c>
      <c r="J265" s="60">
        <f t="shared" si="34"/>
        <v>0</v>
      </c>
      <c r="K265" s="16"/>
      <c r="L265" s="17"/>
      <c r="M265" s="17"/>
      <c r="N265" s="15"/>
      <c r="O265" s="392">
        <f t="shared" si="35"/>
        <v>0</v>
      </c>
      <c r="P265" s="18"/>
      <c r="Q265" s="92"/>
      <c r="R265" s="392">
        <f t="shared" si="41"/>
        <v>0</v>
      </c>
      <c r="S265" s="129">
        <f t="shared" si="42"/>
        <v>0</v>
      </c>
      <c r="T265" s="150">
        <f t="shared" si="43"/>
        <v>0</v>
      </c>
      <c r="U265"/>
    </row>
    <row r="266" spans="1:21" ht="12.75">
      <c r="A266" s="548" t="s">
        <v>67</v>
      </c>
      <c r="B266" s="22" t="s">
        <v>68</v>
      </c>
      <c r="C266" s="86">
        <f>SUM(C218:C265)</f>
        <v>0</v>
      </c>
      <c r="D266" s="71">
        <f>SUM(D218:D265)</f>
        <v>0</v>
      </c>
      <c r="E266" s="26"/>
      <c r="F266" s="161"/>
      <c r="G266" s="84">
        <f aca="true" t="shared" si="44" ref="G266:O266">SUM(G218:G265)</f>
        <v>0</v>
      </c>
      <c r="H266" s="75">
        <f t="shared" si="44"/>
        <v>0</v>
      </c>
      <c r="I266" s="76">
        <f t="shared" si="44"/>
        <v>0</v>
      </c>
      <c r="J266" s="62">
        <f t="shared" si="44"/>
        <v>0</v>
      </c>
      <c r="K266" s="75">
        <f t="shared" si="44"/>
        <v>0</v>
      </c>
      <c r="L266" s="77">
        <f t="shared" si="44"/>
        <v>0</v>
      </c>
      <c r="M266" s="77">
        <f t="shared" si="44"/>
        <v>0</v>
      </c>
      <c r="N266" s="76">
        <f t="shared" si="44"/>
        <v>0</v>
      </c>
      <c r="O266" s="59">
        <f t="shared" si="44"/>
        <v>0</v>
      </c>
      <c r="P266" s="139"/>
      <c r="Q266" s="75">
        <f>SUM(Q218:Q265)</f>
        <v>0</v>
      </c>
      <c r="R266" s="59">
        <f>SUM(R218:R265)</f>
        <v>0</v>
      </c>
      <c r="S266" s="84">
        <f>SUM(S218:S265)</f>
        <v>0</v>
      </c>
      <c r="T266" s="84">
        <f>SUM(T218:T265)</f>
        <v>0</v>
      </c>
      <c r="U266"/>
    </row>
    <row r="267" spans="1:21" ht="13.5" thickBot="1">
      <c r="A267" s="549"/>
      <c r="B267" s="27" t="s">
        <v>69</v>
      </c>
      <c r="C267" s="72">
        <f>IF(C218&gt;0,AVERAGE(C218:C265),0)</f>
        <v>0</v>
      </c>
      <c r="D267" s="73">
        <f>IF(D218&gt;0,AVERAGE(D218:D265),0)</f>
        <v>0</v>
      </c>
      <c r="E267" s="74">
        <f>IF(E218&gt;0,AVERAGE(E218:E265),0)</f>
        <v>0</v>
      </c>
      <c r="F267" s="162">
        <f>IF(F218&gt;0,AVERAGE(F218:F265),0)</f>
        <v>0</v>
      </c>
      <c r="G267" s="138">
        <f>IF(T266&gt;0,IF(G266/T266&gt;12,12,G266/T266),0)</f>
        <v>0</v>
      </c>
      <c r="H267" s="80">
        <f>IF(H266&gt;0,AVERAGE(H218:H265),0)</f>
        <v>0</v>
      </c>
      <c r="I267" s="88">
        <f>IF(S266=0,0,I266/S266)</f>
        <v>0</v>
      </c>
      <c r="J267" s="79">
        <f>IF(S266=0,0,J266/S266)</f>
        <v>0</v>
      </c>
      <c r="K267" s="80">
        <f>IF(K266&gt;0,AVERAGE(K218:K265),0)</f>
        <v>0</v>
      </c>
      <c r="L267" s="81">
        <f>IF(L266&gt;0,AVERAGE(L218:L265),0)</f>
        <v>0</v>
      </c>
      <c r="M267" s="81">
        <f>IF(M266&gt;0,AVERAGE(M218:M265),0)</f>
        <v>0</v>
      </c>
      <c r="N267" s="78">
        <f>IF(N266&gt;0,AVERAGE(N218:N265),0)</f>
        <v>0</v>
      </c>
      <c r="O267" s="61">
        <f>IF(S266=0,0,O266/S266)</f>
        <v>0</v>
      </c>
      <c r="P267" s="140"/>
      <c r="Q267" s="29"/>
      <c r="R267" s="29"/>
      <c r="S267" s="30"/>
      <c r="T267" s="30"/>
      <c r="U267"/>
    </row>
    <row r="268" spans="4:21" ht="12.75">
      <c r="D268" s="3"/>
      <c r="E268"/>
      <c r="N268" s="35"/>
      <c r="O268" s="34"/>
      <c r="P268" s="35"/>
      <c r="Q268" s="35" t="s">
        <v>70</v>
      </c>
      <c r="R268" s="36">
        <f>IF(S266=0,0,(R266-12*J266-Q266)/S266/12)</f>
        <v>0</v>
      </c>
      <c r="U268"/>
    </row>
    <row r="269" spans="2:21" ht="12.75" customHeight="1" thickBot="1">
      <c r="B269" s="35" t="s">
        <v>120</v>
      </c>
      <c r="D269" s="3"/>
      <c r="E269"/>
      <c r="U269"/>
    </row>
    <row r="270" spans="1:21" ht="12" customHeight="1">
      <c r="A270" s="548"/>
      <c r="B270" s="507" t="s">
        <v>177</v>
      </c>
      <c r="C270" s="513" t="s">
        <v>1</v>
      </c>
      <c r="D270" s="514"/>
      <c r="E270" s="511" t="s">
        <v>2</v>
      </c>
      <c r="F270" s="512"/>
      <c r="G270" s="167"/>
      <c r="H270" s="512" t="s">
        <v>102</v>
      </c>
      <c r="I270" s="517"/>
      <c r="J270" s="493" t="s">
        <v>164</v>
      </c>
      <c r="K270" s="495" t="s">
        <v>3</v>
      </c>
      <c r="L270" s="496"/>
      <c r="M270" s="496"/>
      <c r="N270" s="547"/>
      <c r="O270" s="493" t="s">
        <v>103</v>
      </c>
      <c r="P270" s="493" t="s">
        <v>119</v>
      </c>
      <c r="Q270" s="501" t="s">
        <v>104</v>
      </c>
      <c r="R270" s="493" t="s">
        <v>105</v>
      </c>
      <c r="S270" s="498" t="s">
        <v>106</v>
      </c>
      <c r="T270" s="493" t="s">
        <v>163</v>
      </c>
      <c r="U270"/>
    </row>
    <row r="271" spans="1:21" ht="23.25" customHeight="1" thickBot="1">
      <c r="A271" s="550"/>
      <c r="B271" s="508"/>
      <c r="C271" s="5" t="s">
        <v>107</v>
      </c>
      <c r="D271" s="125" t="s">
        <v>108</v>
      </c>
      <c r="E271" s="5" t="s">
        <v>109</v>
      </c>
      <c r="F271" s="65" t="s">
        <v>110</v>
      </c>
      <c r="G271" s="168" t="s">
        <v>118</v>
      </c>
      <c r="H271" s="6" t="s">
        <v>111</v>
      </c>
      <c r="I271" s="7" t="s">
        <v>108</v>
      </c>
      <c r="J271" s="494"/>
      <c r="K271" s="468" t="s">
        <v>4</v>
      </c>
      <c r="L271" s="469" t="s">
        <v>5</v>
      </c>
      <c r="M271" s="470" t="s">
        <v>171</v>
      </c>
      <c r="N271" s="471" t="s">
        <v>113</v>
      </c>
      <c r="O271" s="494"/>
      <c r="P271" s="494"/>
      <c r="Q271" s="502"/>
      <c r="R271" s="500"/>
      <c r="S271" s="499"/>
      <c r="T271" s="494"/>
      <c r="U271"/>
    </row>
    <row r="272" spans="1:21" ht="12.75">
      <c r="A272" s="8" t="s">
        <v>7</v>
      </c>
      <c r="B272" s="323"/>
      <c r="C272" s="324"/>
      <c r="D272" s="325"/>
      <c r="E272" s="326"/>
      <c r="F272" s="327"/>
      <c r="G272" s="304">
        <f aca="true" t="shared" si="45" ref="G272:G277">IF(F272&gt;0,D272/C272*(F272+P272/12),0)</f>
        <v>0</v>
      </c>
      <c r="H272" s="328"/>
      <c r="I272" s="85">
        <f>ROUND(IF(E272=0,,H272*S272),0)</f>
        <v>0</v>
      </c>
      <c r="J272" s="60">
        <f aca="true" t="shared" si="46" ref="J272:J277">ROUND(IF((D272-C272)&lt;0,,(I272+K272+L272+M272+N272)/40*(D272-C272)*2),0)</f>
        <v>0</v>
      </c>
      <c r="K272" s="67"/>
      <c r="L272" s="68"/>
      <c r="M272" s="68"/>
      <c r="N272" s="159"/>
      <c r="O272" s="69">
        <f aca="true" t="shared" si="47" ref="O272:O277">SUM(I272:N272)</f>
        <v>0</v>
      </c>
      <c r="P272" s="91"/>
      <c r="Q272" s="157"/>
      <c r="R272" s="59">
        <f aca="true" t="shared" si="48" ref="R272:R277">SUM(O272*12+Q272)</f>
        <v>0</v>
      </c>
      <c r="S272" s="120">
        <f aca="true" t="shared" si="49" ref="S272:S277">ROUND(IF(C272=0,0,IF((D272/C272)&gt;1,1,D272/C272)),2)</f>
        <v>0</v>
      </c>
      <c r="T272" s="133">
        <f aca="true" t="shared" si="50" ref="T272:T277">ROUND(IF(C272=0,0,D272/C272),2)</f>
        <v>0</v>
      </c>
      <c r="U272"/>
    </row>
    <row r="273" spans="1:21" ht="12.75">
      <c r="A273" s="10" t="s">
        <v>8</v>
      </c>
      <c r="B273" s="11"/>
      <c r="C273" s="12"/>
      <c r="D273" s="13"/>
      <c r="E273" s="18"/>
      <c r="F273" s="15"/>
      <c r="G273" s="427">
        <f t="shared" si="45"/>
        <v>0</v>
      </c>
      <c r="H273" s="16"/>
      <c r="I273" s="58">
        <f>ROUND(IF(E273=0,,H273*S273),0)</f>
        <v>0</v>
      </c>
      <c r="J273" s="60">
        <f t="shared" si="46"/>
        <v>0</v>
      </c>
      <c r="K273" s="16"/>
      <c r="L273" s="17"/>
      <c r="M273" s="17"/>
      <c r="N273" s="158"/>
      <c r="O273" s="60">
        <f t="shared" si="47"/>
        <v>0</v>
      </c>
      <c r="P273" s="92"/>
      <c r="Q273" s="18"/>
      <c r="R273" s="60">
        <f t="shared" si="48"/>
        <v>0</v>
      </c>
      <c r="S273" s="129">
        <f t="shared" si="49"/>
        <v>0</v>
      </c>
      <c r="T273" s="134">
        <f t="shared" si="50"/>
        <v>0</v>
      </c>
      <c r="U273"/>
    </row>
    <row r="274" spans="1:21" ht="12.75">
      <c r="A274" s="10" t="s">
        <v>9</v>
      </c>
      <c r="B274" s="11"/>
      <c r="C274" s="12"/>
      <c r="D274" s="13"/>
      <c r="E274" s="18"/>
      <c r="F274" s="15"/>
      <c r="G274" s="402">
        <f t="shared" si="45"/>
        <v>0</v>
      </c>
      <c r="H274" s="16"/>
      <c r="I274" s="58">
        <f>ROUND(IF(E274=0,,H274*S274),0)</f>
        <v>0</v>
      </c>
      <c r="J274" s="60">
        <f t="shared" si="46"/>
        <v>0</v>
      </c>
      <c r="K274" s="16"/>
      <c r="L274" s="17"/>
      <c r="M274" s="17"/>
      <c r="N274" s="158"/>
      <c r="O274" s="60">
        <f t="shared" si="47"/>
        <v>0</v>
      </c>
      <c r="P274" s="92"/>
      <c r="Q274" s="18"/>
      <c r="R274" s="60">
        <f t="shared" si="48"/>
        <v>0</v>
      </c>
      <c r="S274" s="129">
        <f t="shared" si="49"/>
        <v>0</v>
      </c>
      <c r="T274" s="134">
        <f t="shared" si="50"/>
        <v>0</v>
      </c>
      <c r="U274"/>
    </row>
    <row r="275" spans="1:21" ht="12.75">
      <c r="A275" s="10" t="s">
        <v>10</v>
      </c>
      <c r="B275" s="11"/>
      <c r="C275" s="12"/>
      <c r="D275" s="13"/>
      <c r="E275" s="18"/>
      <c r="F275" s="15"/>
      <c r="G275" s="402">
        <f t="shared" si="45"/>
        <v>0</v>
      </c>
      <c r="H275" s="16"/>
      <c r="I275" s="58">
        <f>ROUND(IF(E275=0,,H275*S275),0)</f>
        <v>0</v>
      </c>
      <c r="J275" s="60">
        <f t="shared" si="46"/>
        <v>0</v>
      </c>
      <c r="K275" s="16"/>
      <c r="L275" s="17"/>
      <c r="M275" s="17"/>
      <c r="N275" s="158"/>
      <c r="O275" s="60">
        <f t="shared" si="47"/>
        <v>0</v>
      </c>
      <c r="P275" s="92"/>
      <c r="Q275" s="18"/>
      <c r="R275" s="60">
        <f t="shared" si="48"/>
        <v>0</v>
      </c>
      <c r="S275" s="129">
        <f t="shared" si="49"/>
        <v>0</v>
      </c>
      <c r="T275" s="134">
        <f t="shared" si="50"/>
        <v>0</v>
      </c>
      <c r="U275"/>
    </row>
    <row r="276" spans="1:21" ht="12.75">
      <c r="A276" s="10" t="s">
        <v>11</v>
      </c>
      <c r="B276" s="11"/>
      <c r="C276" s="12"/>
      <c r="D276" s="13"/>
      <c r="E276" s="18"/>
      <c r="F276" s="15"/>
      <c r="G276" s="402">
        <f t="shared" si="45"/>
        <v>0</v>
      </c>
      <c r="H276" s="16"/>
      <c r="I276" s="58">
        <f>ROUND(IF(E276=0,,H276*S276),0)</f>
        <v>0</v>
      </c>
      <c r="J276" s="60">
        <f t="shared" si="46"/>
        <v>0</v>
      </c>
      <c r="K276" s="16"/>
      <c r="L276" s="17"/>
      <c r="M276" s="17"/>
      <c r="N276" s="158"/>
      <c r="O276" s="60">
        <f t="shared" si="47"/>
        <v>0</v>
      </c>
      <c r="P276" s="92"/>
      <c r="Q276" s="18"/>
      <c r="R276" s="60">
        <f t="shared" si="48"/>
        <v>0</v>
      </c>
      <c r="S276" s="129">
        <f t="shared" si="49"/>
        <v>0</v>
      </c>
      <c r="T276" s="134">
        <f t="shared" si="50"/>
        <v>0</v>
      </c>
      <c r="U276"/>
    </row>
    <row r="277" spans="1:21" ht="13.5" thickBot="1">
      <c r="A277" s="10" t="s">
        <v>12</v>
      </c>
      <c r="B277" s="11"/>
      <c r="C277" s="12"/>
      <c r="D277" s="13"/>
      <c r="E277" s="18"/>
      <c r="F277" s="146"/>
      <c r="G277" s="428">
        <f t="shared" si="45"/>
        <v>0</v>
      </c>
      <c r="H277" s="16"/>
      <c r="I277" s="58">
        <f>ROUND(IF(D277=0,,H277*S277),0)</f>
        <v>0</v>
      </c>
      <c r="J277" s="60">
        <f t="shared" si="46"/>
        <v>0</v>
      </c>
      <c r="K277" s="16"/>
      <c r="L277" s="17"/>
      <c r="M277" s="17"/>
      <c r="N277" s="158"/>
      <c r="O277" s="60">
        <f t="shared" si="47"/>
        <v>0</v>
      </c>
      <c r="P277" s="92"/>
      <c r="Q277" s="18"/>
      <c r="R277" s="392">
        <f t="shared" si="48"/>
        <v>0</v>
      </c>
      <c r="S277" s="129">
        <f t="shared" si="49"/>
        <v>0</v>
      </c>
      <c r="T277" s="394">
        <f t="shared" si="50"/>
        <v>0</v>
      </c>
      <c r="U277"/>
    </row>
    <row r="278" spans="1:21" ht="12.75">
      <c r="A278" s="550" t="s">
        <v>67</v>
      </c>
      <c r="B278" s="22" t="s">
        <v>68</v>
      </c>
      <c r="C278" s="136">
        <f>SUM(C272:C277)</f>
        <v>0</v>
      </c>
      <c r="D278" s="84">
        <f>SUM(D272:D277)</f>
        <v>0</v>
      </c>
      <c r="E278" s="163"/>
      <c r="F278" s="161"/>
      <c r="G278" s="84">
        <f aca="true" t="shared" si="51" ref="G278:T278">SUM(G272:G277)</f>
        <v>0</v>
      </c>
      <c r="H278" s="75">
        <f t="shared" si="51"/>
        <v>0</v>
      </c>
      <c r="I278" s="87">
        <f t="shared" si="51"/>
        <v>0</v>
      </c>
      <c r="J278" s="75">
        <f t="shared" si="51"/>
        <v>0</v>
      </c>
      <c r="K278" s="75">
        <f t="shared" si="51"/>
        <v>0</v>
      </c>
      <c r="L278" s="77">
        <f t="shared" si="51"/>
        <v>0</v>
      </c>
      <c r="M278" s="77">
        <f t="shared" si="51"/>
        <v>0</v>
      </c>
      <c r="N278" s="76">
        <f t="shared" si="51"/>
        <v>0</v>
      </c>
      <c r="O278" s="59">
        <f t="shared" si="51"/>
        <v>0</v>
      </c>
      <c r="P278" s="131"/>
      <c r="Q278" s="87">
        <f t="shared" si="51"/>
        <v>0</v>
      </c>
      <c r="R278" s="59">
        <f t="shared" si="51"/>
        <v>0</v>
      </c>
      <c r="S278" s="130">
        <f t="shared" si="51"/>
        <v>0</v>
      </c>
      <c r="T278" s="84">
        <f t="shared" si="51"/>
        <v>0</v>
      </c>
      <c r="U278"/>
    </row>
    <row r="279" spans="1:21" ht="13.5" thickBot="1">
      <c r="A279" s="549"/>
      <c r="B279" s="27" t="s">
        <v>69</v>
      </c>
      <c r="C279" s="137">
        <f>IF(C272&gt;0,AVERAGE(C272:C277),0)</f>
        <v>0</v>
      </c>
      <c r="D279" s="138">
        <f>IF(D272&gt;0,AVERAGE(D272:D277),0)</f>
        <v>0</v>
      </c>
      <c r="E279" s="74">
        <f>IF(E272&gt;0,AVERAGE(E272:E277),0)</f>
        <v>0</v>
      </c>
      <c r="F279" s="162">
        <f>IF(F272&gt;0,AVERAGE(F272:F277),0)</f>
        <v>0</v>
      </c>
      <c r="G279" s="138">
        <f>IF(T278&gt;0,IF(G278/T278&gt;12,12,G278/T278),0)</f>
        <v>0</v>
      </c>
      <c r="H279" s="80">
        <f>IF(H272&gt;0,AVERAGE(H272:H277),0)</f>
        <v>0</v>
      </c>
      <c r="I279" s="88">
        <f>IF(S278=0,0,I278/S278)</f>
        <v>0</v>
      </c>
      <c r="J279" s="79">
        <f>IF(S278=0,0,J278/S278)</f>
        <v>0</v>
      </c>
      <c r="K279" s="80">
        <f>IF(K278&gt;0,AVERAGE(K272:K277),0)</f>
        <v>0</v>
      </c>
      <c r="L279" s="81">
        <f>IF(L278&gt;0,AVERAGE(L272:L277),0)</f>
        <v>0</v>
      </c>
      <c r="M279" s="81">
        <f>IF(M278&gt;0,AVERAGE(M272:M277),0)</f>
        <v>0</v>
      </c>
      <c r="N279" s="78">
        <f>IF(N278&gt;0,AVERAGE(N272:N277),0)</f>
        <v>0</v>
      </c>
      <c r="O279" s="61">
        <f>IF(S278=0,0,O278/S278)</f>
        <v>0</v>
      </c>
      <c r="P279" s="132"/>
      <c r="Q279" s="28"/>
      <c r="R279" s="393"/>
      <c r="S279" s="122"/>
      <c r="T279" s="123"/>
      <c r="U279"/>
    </row>
    <row r="280" spans="4:21" ht="12.75">
      <c r="D280" s="3"/>
      <c r="E280"/>
      <c r="N280" s="35"/>
      <c r="O280" s="34"/>
      <c r="P280" s="35"/>
      <c r="Q280" s="35" t="s">
        <v>70</v>
      </c>
      <c r="R280" s="36">
        <f>IF(S278=0,0,(R278-12*J278-Q278)/S278/12)</f>
        <v>0</v>
      </c>
      <c r="U280"/>
    </row>
    <row r="281" spans="2:21" ht="13.5" customHeight="1" thickBot="1">
      <c r="B281" s="35" t="s">
        <v>121</v>
      </c>
      <c r="D281" s="3"/>
      <c r="E281"/>
      <c r="U281"/>
    </row>
    <row r="282" spans="1:21" ht="12" customHeight="1">
      <c r="A282" s="548"/>
      <c r="B282" s="515" t="s">
        <v>0</v>
      </c>
      <c r="C282" s="513" t="s">
        <v>1</v>
      </c>
      <c r="D282" s="514"/>
      <c r="E282" s="511" t="s">
        <v>2</v>
      </c>
      <c r="F282" s="512"/>
      <c r="G282" s="167"/>
      <c r="H282" s="512" t="s">
        <v>102</v>
      </c>
      <c r="I282" s="517"/>
      <c r="J282" s="493" t="s">
        <v>114</v>
      </c>
      <c r="K282" s="495" t="s">
        <v>3</v>
      </c>
      <c r="L282" s="496"/>
      <c r="M282" s="496"/>
      <c r="N282" s="547"/>
      <c r="O282" s="493" t="s">
        <v>103</v>
      </c>
      <c r="P282" s="493" t="s">
        <v>119</v>
      </c>
      <c r="Q282" s="501" t="s">
        <v>104</v>
      </c>
      <c r="R282" s="493" t="s">
        <v>105</v>
      </c>
      <c r="S282" s="498" t="s">
        <v>106</v>
      </c>
      <c r="T282" s="493" t="s">
        <v>163</v>
      </c>
      <c r="U282"/>
    </row>
    <row r="283" spans="1:21" ht="23.25" customHeight="1" thickBot="1">
      <c r="A283" s="550"/>
      <c r="B283" s="516"/>
      <c r="C283" s="5" t="s">
        <v>107</v>
      </c>
      <c r="D283" s="125" t="s">
        <v>108</v>
      </c>
      <c r="E283" s="5" t="s">
        <v>109</v>
      </c>
      <c r="F283" s="126" t="s">
        <v>110</v>
      </c>
      <c r="G283" s="169" t="s">
        <v>118</v>
      </c>
      <c r="H283" s="6" t="s">
        <v>111</v>
      </c>
      <c r="I283" s="66" t="s">
        <v>108</v>
      </c>
      <c r="J283" s="494"/>
      <c r="K283" s="64" t="s">
        <v>4</v>
      </c>
      <c r="L283" s="65" t="s">
        <v>5</v>
      </c>
      <c r="M283" s="126" t="s">
        <v>171</v>
      </c>
      <c r="N283" s="66" t="s">
        <v>113</v>
      </c>
      <c r="O283" s="500"/>
      <c r="P283" s="494"/>
      <c r="Q283" s="502"/>
      <c r="R283" s="500"/>
      <c r="S283" s="499"/>
      <c r="T283" s="494"/>
      <c r="U283"/>
    </row>
    <row r="284" spans="1:21" ht="12.75">
      <c r="A284" s="8" t="s">
        <v>7</v>
      </c>
      <c r="B284" s="323"/>
      <c r="C284" s="324"/>
      <c r="D284" s="325"/>
      <c r="E284" s="326"/>
      <c r="F284" s="374"/>
      <c r="G284" s="71">
        <f aca="true" t="shared" si="52" ref="G284:G323">IF(F284&gt;0,D284/C284*(F284+P284/12),0)</f>
        <v>0</v>
      </c>
      <c r="H284" s="328"/>
      <c r="I284" s="104">
        <f>ROUND(IF(E284=0,,H284*S284),0)</f>
        <v>0</v>
      </c>
      <c r="J284" s="128">
        <f>ROUND(IF(D284-C284&lt;0,,(I284+L284)/40*(D284-C284)*1.25),0)</f>
        <v>0</v>
      </c>
      <c r="K284" s="326"/>
      <c r="L284" s="331"/>
      <c r="M284" s="331"/>
      <c r="N284" s="374"/>
      <c r="O284" s="59">
        <f>SUM(I284:N284)</f>
        <v>0</v>
      </c>
      <c r="P284" s="89"/>
      <c r="Q284" s="157"/>
      <c r="R284" s="59">
        <f>SUM(O284*12+Q284)</f>
        <v>0</v>
      </c>
      <c r="S284" s="120">
        <f>ROUND(IF(C284=0,0,IF((D284/C284)&gt;1,1,D284/C284)),2)</f>
        <v>0</v>
      </c>
      <c r="T284" s="150">
        <f>IF(C284=0,0,D284/C284)</f>
        <v>0</v>
      </c>
      <c r="U284"/>
    </row>
    <row r="285" spans="1:21" ht="12.75">
      <c r="A285" s="10" t="s">
        <v>8</v>
      </c>
      <c r="B285" s="336"/>
      <c r="C285" s="342"/>
      <c r="D285" s="343"/>
      <c r="E285" s="338"/>
      <c r="F285" s="375"/>
      <c r="G285" s="306">
        <f t="shared" si="52"/>
        <v>0</v>
      </c>
      <c r="H285" s="338"/>
      <c r="I285" s="164">
        <f>ROUND(IF(E285=0,,H285*S285),0)</f>
        <v>0</v>
      </c>
      <c r="J285" s="128">
        <f aca="true" t="shared" si="53" ref="J285:J323">ROUND(IF(D285-C285&lt;0,,(I285+L285)/40*(D285-C285)*1.25),0)</f>
        <v>0</v>
      </c>
      <c r="K285" s="338"/>
      <c r="L285" s="339"/>
      <c r="M285" s="339"/>
      <c r="N285" s="375"/>
      <c r="O285" s="60">
        <f aca="true" t="shared" si="54" ref="O285:O323">SUM(I285:N285)</f>
        <v>0</v>
      </c>
      <c r="P285" s="90"/>
      <c r="Q285" s="18"/>
      <c r="R285" s="60">
        <f>SUM(O285*12+Q285)</f>
        <v>0</v>
      </c>
      <c r="S285" s="129">
        <f>ROUND(IF(C285=0,0,IF((D285/C285)&gt;1,1,D285/C285)),2)</f>
        <v>0</v>
      </c>
      <c r="T285" s="150">
        <f>IF(C285=0,0,D285/C285)</f>
        <v>0</v>
      </c>
      <c r="U285"/>
    </row>
    <row r="286" spans="1:21" ht="12.75">
      <c r="A286" s="10" t="s">
        <v>9</v>
      </c>
      <c r="B286" s="336"/>
      <c r="C286" s="342"/>
      <c r="D286" s="343"/>
      <c r="E286" s="338"/>
      <c r="F286" s="375"/>
      <c r="G286" s="306">
        <f t="shared" si="52"/>
        <v>0</v>
      </c>
      <c r="H286" s="338"/>
      <c r="I286" s="164">
        <f aca="true" t="shared" si="55" ref="I286:I311">ROUND(IF(E286=0,,H286*S286),0)</f>
        <v>0</v>
      </c>
      <c r="J286" s="128">
        <f t="shared" si="53"/>
        <v>0</v>
      </c>
      <c r="K286" s="338"/>
      <c r="L286" s="339"/>
      <c r="M286" s="339"/>
      <c r="N286" s="375"/>
      <c r="O286" s="60">
        <f t="shared" si="54"/>
        <v>0</v>
      </c>
      <c r="P286" s="90"/>
      <c r="Q286" s="18"/>
      <c r="R286" s="60">
        <f aca="true" t="shared" si="56" ref="R286:R311">SUM(O286*12+Q286)</f>
        <v>0</v>
      </c>
      <c r="S286" s="129">
        <f aca="true" t="shared" si="57" ref="S286:S311">ROUND(IF(C286=0,0,IF((D286/C286)&gt;1,1,D286/C286)),2)</f>
        <v>0</v>
      </c>
      <c r="T286" s="150">
        <f aca="true" t="shared" si="58" ref="T286:T311">IF(C286=0,0,D286/C286)</f>
        <v>0</v>
      </c>
      <c r="U286"/>
    </row>
    <row r="287" spans="1:21" ht="12.75">
      <c r="A287" s="10" t="s">
        <v>10</v>
      </c>
      <c r="B287" s="11"/>
      <c r="C287" s="12"/>
      <c r="D287" s="13"/>
      <c r="E287" s="14"/>
      <c r="F287" s="15"/>
      <c r="G287" s="427">
        <f t="shared" si="52"/>
        <v>0</v>
      </c>
      <c r="H287" s="345"/>
      <c r="I287" s="164">
        <f t="shared" si="55"/>
        <v>0</v>
      </c>
      <c r="J287" s="128">
        <f t="shared" si="53"/>
        <v>0</v>
      </c>
      <c r="K287" s="16"/>
      <c r="L287" s="17"/>
      <c r="M287" s="17"/>
      <c r="N287" s="15"/>
      <c r="O287" s="60">
        <f t="shared" si="54"/>
        <v>0</v>
      </c>
      <c r="P287" s="90"/>
      <c r="Q287" s="18"/>
      <c r="R287" s="60">
        <f t="shared" si="56"/>
        <v>0</v>
      </c>
      <c r="S287" s="129">
        <f t="shared" si="57"/>
        <v>0</v>
      </c>
      <c r="T287" s="150">
        <f t="shared" si="58"/>
        <v>0</v>
      </c>
      <c r="U287"/>
    </row>
    <row r="288" spans="1:21" ht="12.75">
      <c r="A288" s="10" t="s">
        <v>11</v>
      </c>
      <c r="B288" s="11"/>
      <c r="C288" s="12"/>
      <c r="D288" s="13"/>
      <c r="E288" s="14"/>
      <c r="F288" s="15"/>
      <c r="G288" s="427">
        <f t="shared" si="52"/>
        <v>0</v>
      </c>
      <c r="H288" s="345"/>
      <c r="I288" s="164">
        <f t="shared" si="55"/>
        <v>0</v>
      </c>
      <c r="J288" s="128">
        <f t="shared" si="53"/>
        <v>0</v>
      </c>
      <c r="K288" s="16"/>
      <c r="L288" s="17"/>
      <c r="M288" s="17"/>
      <c r="N288" s="15"/>
      <c r="O288" s="60">
        <f t="shared" si="54"/>
        <v>0</v>
      </c>
      <c r="P288" s="90"/>
      <c r="Q288" s="18"/>
      <c r="R288" s="60">
        <f t="shared" si="56"/>
        <v>0</v>
      </c>
      <c r="S288" s="129">
        <f t="shared" si="57"/>
        <v>0</v>
      </c>
      <c r="T288" s="150">
        <f t="shared" si="58"/>
        <v>0</v>
      </c>
      <c r="U288"/>
    </row>
    <row r="289" spans="1:21" ht="12.75">
      <c r="A289" s="10" t="s">
        <v>12</v>
      </c>
      <c r="B289" s="11"/>
      <c r="C289" s="12"/>
      <c r="D289" s="13"/>
      <c r="E289" s="14"/>
      <c r="F289" s="15"/>
      <c r="G289" s="427">
        <f t="shared" si="52"/>
        <v>0</v>
      </c>
      <c r="H289" s="345"/>
      <c r="I289" s="164">
        <f t="shared" si="55"/>
        <v>0</v>
      </c>
      <c r="J289" s="128">
        <f t="shared" si="53"/>
        <v>0</v>
      </c>
      <c r="K289" s="16"/>
      <c r="L289" s="17"/>
      <c r="M289" s="17"/>
      <c r="N289" s="15"/>
      <c r="O289" s="60">
        <f t="shared" si="54"/>
        <v>0</v>
      </c>
      <c r="P289" s="90"/>
      <c r="Q289" s="18"/>
      <c r="R289" s="60">
        <f t="shared" si="56"/>
        <v>0</v>
      </c>
      <c r="S289" s="129">
        <f t="shared" si="57"/>
        <v>0</v>
      </c>
      <c r="T289" s="150">
        <f t="shared" si="58"/>
        <v>0</v>
      </c>
      <c r="U289"/>
    </row>
    <row r="290" spans="1:21" ht="12.75">
      <c r="A290" s="10" t="s">
        <v>13</v>
      </c>
      <c r="B290" s="11"/>
      <c r="C290" s="12"/>
      <c r="D290" s="13"/>
      <c r="E290" s="14"/>
      <c r="F290" s="15"/>
      <c r="G290" s="427">
        <f t="shared" si="52"/>
        <v>0</v>
      </c>
      <c r="H290" s="345"/>
      <c r="I290" s="164">
        <f t="shared" si="55"/>
        <v>0</v>
      </c>
      <c r="J290" s="128">
        <f t="shared" si="53"/>
        <v>0</v>
      </c>
      <c r="K290" s="16"/>
      <c r="L290" s="17"/>
      <c r="M290" s="17"/>
      <c r="N290" s="15"/>
      <c r="O290" s="60">
        <f t="shared" si="54"/>
        <v>0</v>
      </c>
      <c r="P290" s="90"/>
      <c r="Q290" s="18"/>
      <c r="R290" s="60">
        <f t="shared" si="56"/>
        <v>0</v>
      </c>
      <c r="S290" s="129">
        <f t="shared" si="57"/>
        <v>0</v>
      </c>
      <c r="T290" s="150">
        <f t="shared" si="58"/>
        <v>0</v>
      </c>
      <c r="U290"/>
    </row>
    <row r="291" spans="1:21" ht="12.75">
      <c r="A291" s="10" t="s">
        <v>14</v>
      </c>
      <c r="B291" s="11"/>
      <c r="C291" s="12"/>
      <c r="D291" s="13"/>
      <c r="E291" s="14"/>
      <c r="F291" s="15"/>
      <c r="G291" s="427">
        <f t="shared" si="52"/>
        <v>0</v>
      </c>
      <c r="H291" s="345"/>
      <c r="I291" s="164">
        <f t="shared" si="55"/>
        <v>0</v>
      </c>
      <c r="J291" s="128">
        <f t="shared" si="53"/>
        <v>0</v>
      </c>
      <c r="K291" s="16"/>
      <c r="L291" s="17"/>
      <c r="M291" s="17"/>
      <c r="N291" s="15"/>
      <c r="O291" s="60">
        <f t="shared" si="54"/>
        <v>0</v>
      </c>
      <c r="P291" s="90"/>
      <c r="Q291" s="18"/>
      <c r="R291" s="60">
        <f t="shared" si="56"/>
        <v>0</v>
      </c>
      <c r="S291" s="129">
        <f t="shared" si="57"/>
        <v>0</v>
      </c>
      <c r="T291" s="150">
        <f t="shared" si="58"/>
        <v>0</v>
      </c>
      <c r="U291"/>
    </row>
    <row r="292" spans="1:21" ht="12.75">
      <c r="A292" s="10" t="s">
        <v>15</v>
      </c>
      <c r="B292" s="11"/>
      <c r="C292" s="12"/>
      <c r="D292" s="13"/>
      <c r="E292" s="14"/>
      <c r="F292" s="15"/>
      <c r="G292" s="427">
        <f t="shared" si="52"/>
        <v>0</v>
      </c>
      <c r="H292" s="345"/>
      <c r="I292" s="164">
        <f t="shared" si="55"/>
        <v>0</v>
      </c>
      <c r="J292" s="128">
        <f t="shared" si="53"/>
        <v>0</v>
      </c>
      <c r="K292" s="16"/>
      <c r="L292" s="17"/>
      <c r="M292" s="17"/>
      <c r="N292" s="15"/>
      <c r="O292" s="60">
        <f t="shared" si="54"/>
        <v>0</v>
      </c>
      <c r="P292" s="90"/>
      <c r="Q292" s="18"/>
      <c r="R292" s="60">
        <f t="shared" si="56"/>
        <v>0</v>
      </c>
      <c r="S292" s="129">
        <f t="shared" si="57"/>
        <v>0</v>
      </c>
      <c r="T292" s="150">
        <f t="shared" si="58"/>
        <v>0</v>
      </c>
      <c r="U292"/>
    </row>
    <row r="293" spans="1:21" ht="12.75">
      <c r="A293" s="10" t="s">
        <v>16</v>
      </c>
      <c r="B293" s="11"/>
      <c r="C293" s="12"/>
      <c r="D293" s="13"/>
      <c r="E293" s="14"/>
      <c r="F293" s="15"/>
      <c r="G293" s="427">
        <f t="shared" si="52"/>
        <v>0</v>
      </c>
      <c r="H293" s="345"/>
      <c r="I293" s="164">
        <f t="shared" si="55"/>
        <v>0</v>
      </c>
      <c r="J293" s="128">
        <f t="shared" si="53"/>
        <v>0</v>
      </c>
      <c r="K293" s="16"/>
      <c r="L293" s="17"/>
      <c r="M293" s="17"/>
      <c r="N293" s="15"/>
      <c r="O293" s="60">
        <f t="shared" si="54"/>
        <v>0</v>
      </c>
      <c r="P293" s="90"/>
      <c r="Q293" s="18"/>
      <c r="R293" s="60">
        <f t="shared" si="56"/>
        <v>0</v>
      </c>
      <c r="S293" s="129">
        <f t="shared" si="57"/>
        <v>0</v>
      </c>
      <c r="T293" s="150">
        <f t="shared" si="58"/>
        <v>0</v>
      </c>
      <c r="U293"/>
    </row>
    <row r="294" spans="1:21" ht="12.75">
      <c r="A294" s="10" t="s">
        <v>17</v>
      </c>
      <c r="B294" s="11"/>
      <c r="C294" s="12"/>
      <c r="D294" s="13"/>
      <c r="E294" s="14"/>
      <c r="F294" s="15"/>
      <c r="G294" s="427">
        <f t="shared" si="52"/>
        <v>0</v>
      </c>
      <c r="H294" s="345"/>
      <c r="I294" s="164">
        <f t="shared" si="55"/>
        <v>0</v>
      </c>
      <c r="J294" s="128">
        <f t="shared" si="53"/>
        <v>0</v>
      </c>
      <c r="K294" s="16"/>
      <c r="L294" s="17"/>
      <c r="M294" s="17"/>
      <c r="N294" s="15"/>
      <c r="O294" s="60">
        <f t="shared" si="54"/>
        <v>0</v>
      </c>
      <c r="P294" s="90"/>
      <c r="Q294" s="18"/>
      <c r="R294" s="60">
        <f t="shared" si="56"/>
        <v>0</v>
      </c>
      <c r="S294" s="129">
        <f t="shared" si="57"/>
        <v>0</v>
      </c>
      <c r="T294" s="150">
        <f t="shared" si="58"/>
        <v>0</v>
      </c>
      <c r="U294"/>
    </row>
    <row r="295" spans="1:21" ht="12.75">
      <c r="A295" s="10" t="s">
        <v>18</v>
      </c>
      <c r="B295" s="11"/>
      <c r="C295" s="12"/>
      <c r="D295" s="13"/>
      <c r="E295" s="14"/>
      <c r="F295" s="15"/>
      <c r="G295" s="427">
        <f t="shared" si="52"/>
        <v>0</v>
      </c>
      <c r="H295" s="345"/>
      <c r="I295" s="164">
        <f t="shared" si="55"/>
        <v>0</v>
      </c>
      <c r="J295" s="128">
        <f t="shared" si="53"/>
        <v>0</v>
      </c>
      <c r="K295" s="16"/>
      <c r="L295" s="17"/>
      <c r="M295" s="17"/>
      <c r="N295" s="15"/>
      <c r="O295" s="60">
        <f t="shared" si="54"/>
        <v>0</v>
      </c>
      <c r="P295" s="90"/>
      <c r="Q295" s="18"/>
      <c r="R295" s="60">
        <f t="shared" si="56"/>
        <v>0</v>
      </c>
      <c r="S295" s="129">
        <f t="shared" si="57"/>
        <v>0</v>
      </c>
      <c r="T295" s="150">
        <f t="shared" si="58"/>
        <v>0</v>
      </c>
      <c r="U295"/>
    </row>
    <row r="296" spans="1:21" ht="12.75">
      <c r="A296" s="10" t="s">
        <v>19</v>
      </c>
      <c r="B296" s="11"/>
      <c r="C296" s="12"/>
      <c r="D296" s="13"/>
      <c r="E296" s="14"/>
      <c r="F296" s="15"/>
      <c r="G296" s="427">
        <f t="shared" si="52"/>
        <v>0</v>
      </c>
      <c r="H296" s="345"/>
      <c r="I296" s="164">
        <f t="shared" si="55"/>
        <v>0</v>
      </c>
      <c r="J296" s="128">
        <f t="shared" si="53"/>
        <v>0</v>
      </c>
      <c r="K296" s="16"/>
      <c r="L296" s="17"/>
      <c r="M296" s="17"/>
      <c r="N296" s="15"/>
      <c r="O296" s="60">
        <f t="shared" si="54"/>
        <v>0</v>
      </c>
      <c r="P296" s="90"/>
      <c r="Q296" s="18"/>
      <c r="R296" s="60">
        <f t="shared" si="56"/>
        <v>0</v>
      </c>
      <c r="S296" s="129">
        <f t="shared" si="57"/>
        <v>0</v>
      </c>
      <c r="T296" s="150">
        <f t="shared" si="58"/>
        <v>0</v>
      </c>
      <c r="U296"/>
    </row>
    <row r="297" spans="1:21" ht="12.75">
      <c r="A297" s="10" t="s">
        <v>20</v>
      </c>
      <c r="B297" s="11"/>
      <c r="C297" s="12"/>
      <c r="D297" s="13"/>
      <c r="E297" s="14"/>
      <c r="F297" s="15"/>
      <c r="G297" s="427">
        <f t="shared" si="52"/>
        <v>0</v>
      </c>
      <c r="H297" s="345"/>
      <c r="I297" s="164">
        <f t="shared" si="55"/>
        <v>0</v>
      </c>
      <c r="J297" s="128">
        <f t="shared" si="53"/>
        <v>0</v>
      </c>
      <c r="K297" s="16"/>
      <c r="L297" s="17"/>
      <c r="M297" s="17"/>
      <c r="N297" s="15"/>
      <c r="O297" s="60">
        <f t="shared" si="54"/>
        <v>0</v>
      </c>
      <c r="P297" s="90"/>
      <c r="Q297" s="18"/>
      <c r="R297" s="60">
        <f t="shared" si="56"/>
        <v>0</v>
      </c>
      <c r="S297" s="129">
        <f t="shared" si="57"/>
        <v>0</v>
      </c>
      <c r="T297" s="150">
        <f t="shared" si="58"/>
        <v>0</v>
      </c>
      <c r="U297"/>
    </row>
    <row r="298" spans="1:21" ht="12.75">
      <c r="A298" s="10" t="s">
        <v>21</v>
      </c>
      <c r="B298" s="11"/>
      <c r="C298" s="12"/>
      <c r="D298" s="13"/>
      <c r="E298" s="14"/>
      <c r="F298" s="15"/>
      <c r="G298" s="427">
        <f t="shared" si="52"/>
        <v>0</v>
      </c>
      <c r="H298" s="345"/>
      <c r="I298" s="164">
        <f t="shared" si="55"/>
        <v>0</v>
      </c>
      <c r="J298" s="128">
        <f t="shared" si="53"/>
        <v>0</v>
      </c>
      <c r="K298" s="16"/>
      <c r="L298" s="17"/>
      <c r="M298" s="17"/>
      <c r="N298" s="15"/>
      <c r="O298" s="60">
        <f t="shared" si="54"/>
        <v>0</v>
      </c>
      <c r="P298" s="90"/>
      <c r="Q298" s="18"/>
      <c r="R298" s="60">
        <f t="shared" si="56"/>
        <v>0</v>
      </c>
      <c r="S298" s="129">
        <f t="shared" si="57"/>
        <v>0</v>
      </c>
      <c r="T298" s="150">
        <f t="shared" si="58"/>
        <v>0</v>
      </c>
      <c r="U298"/>
    </row>
    <row r="299" spans="1:21" ht="12.75">
      <c r="A299" s="10" t="s">
        <v>22</v>
      </c>
      <c r="B299" s="11"/>
      <c r="C299" s="12"/>
      <c r="D299" s="13"/>
      <c r="E299" s="14"/>
      <c r="F299" s="15"/>
      <c r="G299" s="427">
        <f t="shared" si="52"/>
        <v>0</v>
      </c>
      <c r="H299" s="345"/>
      <c r="I299" s="164">
        <f t="shared" si="55"/>
        <v>0</v>
      </c>
      <c r="J299" s="128">
        <f t="shared" si="53"/>
        <v>0</v>
      </c>
      <c r="K299" s="16"/>
      <c r="L299" s="17"/>
      <c r="M299" s="17"/>
      <c r="N299" s="15"/>
      <c r="O299" s="60">
        <f t="shared" si="54"/>
        <v>0</v>
      </c>
      <c r="P299" s="90"/>
      <c r="Q299" s="18"/>
      <c r="R299" s="60">
        <f t="shared" si="56"/>
        <v>0</v>
      </c>
      <c r="S299" s="129">
        <f t="shared" si="57"/>
        <v>0</v>
      </c>
      <c r="T299" s="150">
        <f t="shared" si="58"/>
        <v>0</v>
      </c>
      <c r="U299"/>
    </row>
    <row r="300" spans="1:21" ht="12.75">
      <c r="A300" s="10" t="s">
        <v>23</v>
      </c>
      <c r="B300" s="11"/>
      <c r="C300" s="12"/>
      <c r="D300" s="13"/>
      <c r="E300" s="14"/>
      <c r="F300" s="15"/>
      <c r="G300" s="427">
        <f t="shared" si="52"/>
        <v>0</v>
      </c>
      <c r="H300" s="345"/>
      <c r="I300" s="164">
        <f t="shared" si="55"/>
        <v>0</v>
      </c>
      <c r="J300" s="128">
        <f t="shared" si="53"/>
        <v>0</v>
      </c>
      <c r="K300" s="16"/>
      <c r="L300" s="17"/>
      <c r="M300" s="17"/>
      <c r="N300" s="15"/>
      <c r="O300" s="60">
        <f t="shared" si="54"/>
        <v>0</v>
      </c>
      <c r="P300" s="90"/>
      <c r="Q300" s="18"/>
      <c r="R300" s="60">
        <f t="shared" si="56"/>
        <v>0</v>
      </c>
      <c r="S300" s="129">
        <f t="shared" si="57"/>
        <v>0</v>
      </c>
      <c r="T300" s="150">
        <f t="shared" si="58"/>
        <v>0</v>
      </c>
      <c r="U300"/>
    </row>
    <row r="301" spans="1:21" ht="12.75">
      <c r="A301" s="10" t="s">
        <v>24</v>
      </c>
      <c r="B301" s="11"/>
      <c r="C301" s="12"/>
      <c r="D301" s="13"/>
      <c r="E301" s="14"/>
      <c r="F301" s="15"/>
      <c r="G301" s="427">
        <f t="shared" si="52"/>
        <v>0</v>
      </c>
      <c r="H301" s="345"/>
      <c r="I301" s="164">
        <f t="shared" si="55"/>
        <v>0</v>
      </c>
      <c r="J301" s="128">
        <f t="shared" si="53"/>
        <v>0</v>
      </c>
      <c r="K301" s="16"/>
      <c r="L301" s="17"/>
      <c r="M301" s="17"/>
      <c r="N301" s="15"/>
      <c r="O301" s="60">
        <f t="shared" si="54"/>
        <v>0</v>
      </c>
      <c r="P301" s="90"/>
      <c r="Q301" s="18"/>
      <c r="R301" s="60">
        <f t="shared" si="56"/>
        <v>0</v>
      </c>
      <c r="S301" s="129">
        <f t="shared" si="57"/>
        <v>0</v>
      </c>
      <c r="T301" s="150">
        <f t="shared" si="58"/>
        <v>0</v>
      </c>
      <c r="U301"/>
    </row>
    <row r="302" spans="1:21" ht="12.75">
      <c r="A302" s="10" t="s">
        <v>25</v>
      </c>
      <c r="B302" s="11"/>
      <c r="C302" s="12"/>
      <c r="D302" s="13"/>
      <c r="E302" s="14"/>
      <c r="F302" s="15"/>
      <c r="G302" s="427">
        <f t="shared" si="52"/>
        <v>0</v>
      </c>
      <c r="H302" s="345"/>
      <c r="I302" s="164">
        <f t="shared" si="55"/>
        <v>0</v>
      </c>
      <c r="J302" s="128">
        <f t="shared" si="53"/>
        <v>0</v>
      </c>
      <c r="K302" s="16"/>
      <c r="L302" s="17"/>
      <c r="M302" s="17"/>
      <c r="N302" s="15"/>
      <c r="O302" s="60">
        <f t="shared" si="54"/>
        <v>0</v>
      </c>
      <c r="P302" s="90"/>
      <c r="Q302" s="18"/>
      <c r="R302" s="60">
        <f t="shared" si="56"/>
        <v>0</v>
      </c>
      <c r="S302" s="129">
        <f t="shared" si="57"/>
        <v>0</v>
      </c>
      <c r="T302" s="150">
        <f t="shared" si="58"/>
        <v>0</v>
      </c>
      <c r="U302"/>
    </row>
    <row r="303" spans="1:21" ht="12.75">
      <c r="A303" s="10" t="s">
        <v>26</v>
      </c>
      <c r="B303" s="11"/>
      <c r="C303" s="12"/>
      <c r="D303" s="13"/>
      <c r="E303" s="14"/>
      <c r="F303" s="15"/>
      <c r="G303" s="427">
        <f t="shared" si="52"/>
        <v>0</v>
      </c>
      <c r="H303" s="345"/>
      <c r="I303" s="164">
        <f t="shared" si="55"/>
        <v>0</v>
      </c>
      <c r="J303" s="128">
        <f t="shared" si="53"/>
        <v>0</v>
      </c>
      <c r="K303" s="16"/>
      <c r="L303" s="17"/>
      <c r="M303" s="17"/>
      <c r="N303" s="15"/>
      <c r="O303" s="60">
        <f t="shared" si="54"/>
        <v>0</v>
      </c>
      <c r="P303" s="90"/>
      <c r="Q303" s="18"/>
      <c r="R303" s="60">
        <f t="shared" si="56"/>
        <v>0</v>
      </c>
      <c r="S303" s="129">
        <f t="shared" si="57"/>
        <v>0</v>
      </c>
      <c r="T303" s="150">
        <f t="shared" si="58"/>
        <v>0</v>
      </c>
      <c r="U303"/>
    </row>
    <row r="304" spans="1:21" ht="12.75">
      <c r="A304" s="10" t="s">
        <v>27</v>
      </c>
      <c r="B304" s="11"/>
      <c r="C304" s="12"/>
      <c r="D304" s="13"/>
      <c r="E304" s="14"/>
      <c r="F304" s="15"/>
      <c r="G304" s="427">
        <f t="shared" si="52"/>
        <v>0</v>
      </c>
      <c r="H304" s="345"/>
      <c r="I304" s="164">
        <f t="shared" si="55"/>
        <v>0</v>
      </c>
      <c r="J304" s="128">
        <f t="shared" si="53"/>
        <v>0</v>
      </c>
      <c r="K304" s="16"/>
      <c r="L304" s="17"/>
      <c r="M304" s="17"/>
      <c r="N304" s="15"/>
      <c r="O304" s="60">
        <f t="shared" si="54"/>
        <v>0</v>
      </c>
      <c r="P304" s="90"/>
      <c r="Q304" s="18"/>
      <c r="R304" s="60">
        <f t="shared" si="56"/>
        <v>0</v>
      </c>
      <c r="S304" s="129">
        <f t="shared" si="57"/>
        <v>0</v>
      </c>
      <c r="T304" s="150">
        <f t="shared" si="58"/>
        <v>0</v>
      </c>
      <c r="U304"/>
    </row>
    <row r="305" spans="1:21" ht="12.75">
      <c r="A305" s="10" t="s">
        <v>28</v>
      </c>
      <c r="B305" s="11"/>
      <c r="C305" s="12"/>
      <c r="D305" s="13"/>
      <c r="E305" s="14"/>
      <c r="F305" s="15"/>
      <c r="G305" s="427">
        <f t="shared" si="52"/>
        <v>0</v>
      </c>
      <c r="H305" s="345"/>
      <c r="I305" s="164">
        <f t="shared" si="55"/>
        <v>0</v>
      </c>
      <c r="J305" s="128">
        <f t="shared" si="53"/>
        <v>0</v>
      </c>
      <c r="K305" s="16"/>
      <c r="L305" s="17"/>
      <c r="M305" s="17"/>
      <c r="N305" s="15"/>
      <c r="O305" s="60">
        <f t="shared" si="54"/>
        <v>0</v>
      </c>
      <c r="P305" s="90"/>
      <c r="Q305" s="18"/>
      <c r="R305" s="60">
        <f t="shared" si="56"/>
        <v>0</v>
      </c>
      <c r="S305" s="129">
        <f t="shared" si="57"/>
        <v>0</v>
      </c>
      <c r="T305" s="150">
        <f t="shared" si="58"/>
        <v>0</v>
      </c>
      <c r="U305"/>
    </row>
    <row r="306" spans="1:21" ht="12.75">
      <c r="A306" s="10" t="s">
        <v>29</v>
      </c>
      <c r="B306" s="11"/>
      <c r="C306" s="12"/>
      <c r="D306" s="13"/>
      <c r="E306" s="14"/>
      <c r="F306" s="15"/>
      <c r="G306" s="427">
        <f t="shared" si="52"/>
        <v>0</v>
      </c>
      <c r="H306" s="345"/>
      <c r="I306" s="164">
        <f t="shared" si="55"/>
        <v>0</v>
      </c>
      <c r="J306" s="128">
        <f t="shared" si="53"/>
        <v>0</v>
      </c>
      <c r="K306" s="16"/>
      <c r="L306" s="17"/>
      <c r="M306" s="17"/>
      <c r="N306" s="15"/>
      <c r="O306" s="60">
        <f t="shared" si="54"/>
        <v>0</v>
      </c>
      <c r="P306" s="90"/>
      <c r="Q306" s="18"/>
      <c r="R306" s="60">
        <f t="shared" si="56"/>
        <v>0</v>
      </c>
      <c r="S306" s="129">
        <f t="shared" si="57"/>
        <v>0</v>
      </c>
      <c r="T306" s="150">
        <f t="shared" si="58"/>
        <v>0</v>
      </c>
      <c r="U306"/>
    </row>
    <row r="307" spans="1:21" ht="12.75">
      <c r="A307" s="10" t="s">
        <v>30</v>
      </c>
      <c r="B307" s="11"/>
      <c r="C307" s="12"/>
      <c r="D307" s="13"/>
      <c r="E307" s="14"/>
      <c r="F307" s="15"/>
      <c r="G307" s="427">
        <f t="shared" si="52"/>
        <v>0</v>
      </c>
      <c r="H307" s="345"/>
      <c r="I307" s="164">
        <f t="shared" si="55"/>
        <v>0</v>
      </c>
      <c r="J307" s="128">
        <f t="shared" si="53"/>
        <v>0</v>
      </c>
      <c r="K307" s="16"/>
      <c r="L307" s="17"/>
      <c r="M307" s="17"/>
      <c r="N307" s="15"/>
      <c r="O307" s="60">
        <f t="shared" si="54"/>
        <v>0</v>
      </c>
      <c r="P307" s="90"/>
      <c r="Q307" s="18"/>
      <c r="R307" s="60">
        <f t="shared" si="56"/>
        <v>0</v>
      </c>
      <c r="S307" s="129">
        <f t="shared" si="57"/>
        <v>0</v>
      </c>
      <c r="T307" s="150">
        <f t="shared" si="58"/>
        <v>0</v>
      </c>
      <c r="U307"/>
    </row>
    <row r="308" spans="1:21" ht="12.75">
      <c r="A308" s="10" t="s">
        <v>31</v>
      </c>
      <c r="B308" s="11"/>
      <c r="C308" s="12"/>
      <c r="D308" s="13"/>
      <c r="E308" s="14"/>
      <c r="F308" s="15"/>
      <c r="G308" s="427">
        <f t="shared" si="52"/>
        <v>0</v>
      </c>
      <c r="H308" s="345"/>
      <c r="I308" s="164">
        <f t="shared" si="55"/>
        <v>0</v>
      </c>
      <c r="J308" s="128">
        <f t="shared" si="53"/>
        <v>0</v>
      </c>
      <c r="K308" s="16"/>
      <c r="L308" s="17"/>
      <c r="M308" s="17"/>
      <c r="N308" s="15"/>
      <c r="O308" s="60">
        <f t="shared" si="54"/>
        <v>0</v>
      </c>
      <c r="P308" s="90"/>
      <c r="Q308" s="18"/>
      <c r="R308" s="60">
        <f t="shared" si="56"/>
        <v>0</v>
      </c>
      <c r="S308" s="129">
        <f t="shared" si="57"/>
        <v>0</v>
      </c>
      <c r="T308" s="150">
        <f t="shared" si="58"/>
        <v>0</v>
      </c>
      <c r="U308"/>
    </row>
    <row r="309" spans="1:21" ht="12.75">
      <c r="A309" s="10" t="s">
        <v>32</v>
      </c>
      <c r="B309" s="11"/>
      <c r="C309" s="12"/>
      <c r="D309" s="13"/>
      <c r="E309" s="14"/>
      <c r="F309" s="15"/>
      <c r="G309" s="427">
        <f t="shared" si="52"/>
        <v>0</v>
      </c>
      <c r="H309" s="345"/>
      <c r="I309" s="164">
        <f t="shared" si="55"/>
        <v>0</v>
      </c>
      <c r="J309" s="128">
        <f t="shared" si="53"/>
        <v>0</v>
      </c>
      <c r="K309" s="16"/>
      <c r="L309" s="17"/>
      <c r="M309" s="17"/>
      <c r="N309" s="15"/>
      <c r="O309" s="60">
        <f t="shared" si="54"/>
        <v>0</v>
      </c>
      <c r="P309" s="90"/>
      <c r="Q309" s="18"/>
      <c r="R309" s="60">
        <f t="shared" si="56"/>
        <v>0</v>
      </c>
      <c r="S309" s="129">
        <f t="shared" si="57"/>
        <v>0</v>
      </c>
      <c r="T309" s="150">
        <f t="shared" si="58"/>
        <v>0</v>
      </c>
      <c r="U309"/>
    </row>
    <row r="310" spans="1:21" ht="12.75">
      <c r="A310" s="10" t="s">
        <v>33</v>
      </c>
      <c r="B310" s="11"/>
      <c r="C310" s="12"/>
      <c r="D310" s="13"/>
      <c r="E310" s="14"/>
      <c r="F310" s="15"/>
      <c r="G310" s="427">
        <f t="shared" si="52"/>
        <v>0</v>
      </c>
      <c r="H310" s="345"/>
      <c r="I310" s="164">
        <f t="shared" si="55"/>
        <v>0</v>
      </c>
      <c r="J310" s="128">
        <f t="shared" si="53"/>
        <v>0</v>
      </c>
      <c r="K310" s="16"/>
      <c r="L310" s="17"/>
      <c r="M310" s="17"/>
      <c r="N310" s="15"/>
      <c r="O310" s="60">
        <f t="shared" si="54"/>
        <v>0</v>
      </c>
      <c r="P310" s="90"/>
      <c r="Q310" s="18"/>
      <c r="R310" s="60">
        <f t="shared" si="56"/>
        <v>0</v>
      </c>
      <c r="S310" s="129">
        <f t="shared" si="57"/>
        <v>0</v>
      </c>
      <c r="T310" s="150">
        <f t="shared" si="58"/>
        <v>0</v>
      </c>
      <c r="U310"/>
    </row>
    <row r="311" spans="1:21" ht="12.75">
      <c r="A311" s="10" t="s">
        <v>34</v>
      </c>
      <c r="B311" s="11"/>
      <c r="C311" s="12"/>
      <c r="D311" s="13"/>
      <c r="E311" s="14"/>
      <c r="F311" s="15"/>
      <c r="G311" s="427">
        <f t="shared" si="52"/>
        <v>0</v>
      </c>
      <c r="H311" s="345"/>
      <c r="I311" s="164">
        <f t="shared" si="55"/>
        <v>0</v>
      </c>
      <c r="J311" s="128">
        <f t="shared" si="53"/>
        <v>0</v>
      </c>
      <c r="K311" s="16"/>
      <c r="L311" s="17"/>
      <c r="M311" s="17"/>
      <c r="N311" s="15"/>
      <c r="O311" s="60">
        <f t="shared" si="54"/>
        <v>0</v>
      </c>
      <c r="P311" s="90"/>
      <c r="Q311" s="18"/>
      <c r="R311" s="60">
        <f t="shared" si="56"/>
        <v>0</v>
      </c>
      <c r="S311" s="129">
        <f t="shared" si="57"/>
        <v>0</v>
      </c>
      <c r="T311" s="150">
        <f t="shared" si="58"/>
        <v>0</v>
      </c>
      <c r="U311"/>
    </row>
    <row r="312" spans="1:21" ht="12.75">
      <c r="A312" s="10" t="s">
        <v>35</v>
      </c>
      <c r="B312" s="11"/>
      <c r="C312" s="12"/>
      <c r="D312" s="13"/>
      <c r="E312" s="14"/>
      <c r="F312" s="15"/>
      <c r="G312" s="427">
        <f t="shared" si="52"/>
        <v>0</v>
      </c>
      <c r="H312" s="345"/>
      <c r="I312" s="164">
        <f aca="true" t="shared" si="59" ref="I312:I323">ROUND(IF(E312=0,,H312*S312),0)</f>
        <v>0</v>
      </c>
      <c r="J312" s="128">
        <f t="shared" si="53"/>
        <v>0</v>
      </c>
      <c r="K312" s="16"/>
      <c r="L312" s="17"/>
      <c r="M312" s="17"/>
      <c r="N312" s="15"/>
      <c r="O312" s="60">
        <f t="shared" si="54"/>
        <v>0</v>
      </c>
      <c r="P312" s="90"/>
      <c r="Q312" s="18"/>
      <c r="R312" s="60">
        <f aca="true" t="shared" si="60" ref="R312:R323">SUM(O312*12+Q312)</f>
        <v>0</v>
      </c>
      <c r="S312" s="129">
        <f aca="true" t="shared" si="61" ref="S312:S323">ROUND(IF(C312=0,0,IF((D312/C312)&gt;1,1,D312/C312)),2)</f>
        <v>0</v>
      </c>
      <c r="T312" s="150">
        <f aca="true" t="shared" si="62" ref="T312:T323">IF(C312=0,0,D312/C312)</f>
        <v>0</v>
      </c>
      <c r="U312"/>
    </row>
    <row r="313" spans="1:21" ht="12.75">
      <c r="A313" s="10" t="s">
        <v>36</v>
      </c>
      <c r="B313" s="11"/>
      <c r="C313" s="12"/>
      <c r="D313" s="13"/>
      <c r="E313" s="14"/>
      <c r="F313" s="15"/>
      <c r="G313" s="427">
        <f t="shared" si="52"/>
        <v>0</v>
      </c>
      <c r="H313" s="345"/>
      <c r="I313" s="164">
        <f t="shared" si="59"/>
        <v>0</v>
      </c>
      <c r="J313" s="128">
        <f t="shared" si="53"/>
        <v>0</v>
      </c>
      <c r="K313" s="16"/>
      <c r="L313" s="17"/>
      <c r="M313" s="17"/>
      <c r="N313" s="15"/>
      <c r="O313" s="60">
        <f t="shared" si="54"/>
        <v>0</v>
      </c>
      <c r="P313" s="90"/>
      <c r="Q313" s="18"/>
      <c r="R313" s="60">
        <f t="shared" si="60"/>
        <v>0</v>
      </c>
      <c r="S313" s="129">
        <f t="shared" si="61"/>
        <v>0</v>
      </c>
      <c r="T313" s="150">
        <f t="shared" si="62"/>
        <v>0</v>
      </c>
      <c r="U313"/>
    </row>
    <row r="314" spans="1:21" ht="12.75">
      <c r="A314" s="10" t="s">
        <v>37</v>
      </c>
      <c r="B314" s="11"/>
      <c r="C314" s="12"/>
      <c r="D314" s="13"/>
      <c r="E314" s="14"/>
      <c r="F314" s="15"/>
      <c r="G314" s="427">
        <f t="shared" si="52"/>
        <v>0</v>
      </c>
      <c r="H314" s="345"/>
      <c r="I314" s="164">
        <f t="shared" si="59"/>
        <v>0</v>
      </c>
      <c r="J314" s="128">
        <f t="shared" si="53"/>
        <v>0</v>
      </c>
      <c r="K314" s="16"/>
      <c r="L314" s="17"/>
      <c r="M314" s="17"/>
      <c r="N314" s="15"/>
      <c r="O314" s="60">
        <f t="shared" si="54"/>
        <v>0</v>
      </c>
      <c r="P314" s="90"/>
      <c r="Q314" s="18"/>
      <c r="R314" s="60">
        <f t="shared" si="60"/>
        <v>0</v>
      </c>
      <c r="S314" s="129">
        <f t="shared" si="61"/>
        <v>0</v>
      </c>
      <c r="T314" s="150">
        <f t="shared" si="62"/>
        <v>0</v>
      </c>
      <c r="U314"/>
    </row>
    <row r="315" spans="1:21" ht="12.75">
      <c r="A315" s="10" t="s">
        <v>38</v>
      </c>
      <c r="B315" s="11"/>
      <c r="C315" s="12"/>
      <c r="D315" s="13"/>
      <c r="E315" s="14"/>
      <c r="F315" s="15"/>
      <c r="G315" s="427">
        <f t="shared" si="52"/>
        <v>0</v>
      </c>
      <c r="H315" s="345"/>
      <c r="I315" s="164">
        <f t="shared" si="59"/>
        <v>0</v>
      </c>
      <c r="J315" s="128">
        <f t="shared" si="53"/>
        <v>0</v>
      </c>
      <c r="K315" s="16"/>
      <c r="L315" s="17"/>
      <c r="M315" s="17"/>
      <c r="N315" s="15"/>
      <c r="O315" s="60">
        <f t="shared" si="54"/>
        <v>0</v>
      </c>
      <c r="P315" s="90"/>
      <c r="Q315" s="18"/>
      <c r="R315" s="60">
        <f t="shared" si="60"/>
        <v>0</v>
      </c>
      <c r="S315" s="129">
        <f t="shared" si="61"/>
        <v>0</v>
      </c>
      <c r="T315" s="150">
        <f t="shared" si="62"/>
        <v>0</v>
      </c>
      <c r="U315"/>
    </row>
    <row r="316" spans="1:21" ht="12.75">
      <c r="A316" s="10" t="s">
        <v>39</v>
      </c>
      <c r="B316" s="11"/>
      <c r="C316" s="12"/>
      <c r="D316" s="13"/>
      <c r="E316" s="14"/>
      <c r="F316" s="15"/>
      <c r="G316" s="427">
        <f t="shared" si="52"/>
        <v>0</v>
      </c>
      <c r="H316" s="345"/>
      <c r="I316" s="164">
        <f t="shared" si="59"/>
        <v>0</v>
      </c>
      <c r="J316" s="128">
        <f t="shared" si="53"/>
        <v>0</v>
      </c>
      <c r="K316" s="16"/>
      <c r="L316" s="17"/>
      <c r="M316" s="17"/>
      <c r="N316" s="15"/>
      <c r="O316" s="60">
        <f t="shared" si="54"/>
        <v>0</v>
      </c>
      <c r="P316" s="90"/>
      <c r="Q316" s="18"/>
      <c r="R316" s="60">
        <f t="shared" si="60"/>
        <v>0</v>
      </c>
      <c r="S316" s="129">
        <f t="shared" si="61"/>
        <v>0</v>
      </c>
      <c r="T316" s="150">
        <f t="shared" si="62"/>
        <v>0</v>
      </c>
      <c r="U316"/>
    </row>
    <row r="317" spans="1:21" ht="12.75">
      <c r="A317" s="10" t="s">
        <v>40</v>
      </c>
      <c r="B317" s="11"/>
      <c r="C317" s="12"/>
      <c r="D317" s="13"/>
      <c r="E317" s="14"/>
      <c r="F317" s="15"/>
      <c r="G317" s="427">
        <f t="shared" si="52"/>
        <v>0</v>
      </c>
      <c r="H317" s="345"/>
      <c r="I317" s="164">
        <f t="shared" si="59"/>
        <v>0</v>
      </c>
      <c r="J317" s="128">
        <f t="shared" si="53"/>
        <v>0</v>
      </c>
      <c r="K317" s="16"/>
      <c r="L317" s="17"/>
      <c r="M317" s="17"/>
      <c r="N317" s="15"/>
      <c r="O317" s="60">
        <f t="shared" si="54"/>
        <v>0</v>
      </c>
      <c r="P317" s="90"/>
      <c r="Q317" s="18"/>
      <c r="R317" s="60">
        <f t="shared" si="60"/>
        <v>0</v>
      </c>
      <c r="S317" s="129">
        <f t="shared" si="61"/>
        <v>0</v>
      </c>
      <c r="T317" s="150">
        <f t="shared" si="62"/>
        <v>0</v>
      </c>
      <c r="U317"/>
    </row>
    <row r="318" spans="1:21" ht="12.75">
      <c r="A318" s="10" t="s">
        <v>41</v>
      </c>
      <c r="B318" s="11"/>
      <c r="C318" s="12"/>
      <c r="D318" s="13"/>
      <c r="E318" s="14"/>
      <c r="F318" s="15"/>
      <c r="G318" s="427">
        <f t="shared" si="52"/>
        <v>0</v>
      </c>
      <c r="H318" s="345"/>
      <c r="I318" s="164">
        <f t="shared" si="59"/>
        <v>0</v>
      </c>
      <c r="J318" s="128">
        <f t="shared" si="53"/>
        <v>0</v>
      </c>
      <c r="K318" s="16"/>
      <c r="L318" s="17"/>
      <c r="M318" s="17"/>
      <c r="N318" s="15"/>
      <c r="O318" s="60">
        <f t="shared" si="54"/>
        <v>0</v>
      </c>
      <c r="P318" s="90"/>
      <c r="Q318" s="18"/>
      <c r="R318" s="60">
        <f t="shared" si="60"/>
        <v>0</v>
      </c>
      <c r="S318" s="129">
        <f t="shared" si="61"/>
        <v>0</v>
      </c>
      <c r="T318" s="150">
        <f t="shared" si="62"/>
        <v>0</v>
      </c>
      <c r="U318"/>
    </row>
    <row r="319" spans="1:21" ht="12.75">
      <c r="A319" s="10" t="s">
        <v>42</v>
      </c>
      <c r="B319" s="11"/>
      <c r="C319" s="12"/>
      <c r="D319" s="13"/>
      <c r="E319" s="14"/>
      <c r="F319" s="15"/>
      <c r="G319" s="427">
        <f t="shared" si="52"/>
        <v>0</v>
      </c>
      <c r="H319" s="345"/>
      <c r="I319" s="164">
        <f t="shared" si="59"/>
        <v>0</v>
      </c>
      <c r="J319" s="128">
        <f t="shared" si="53"/>
        <v>0</v>
      </c>
      <c r="K319" s="16"/>
      <c r="L319" s="17"/>
      <c r="M319" s="17"/>
      <c r="N319" s="15"/>
      <c r="O319" s="60">
        <f t="shared" si="54"/>
        <v>0</v>
      </c>
      <c r="P319" s="90"/>
      <c r="Q319" s="18"/>
      <c r="R319" s="60">
        <f t="shared" si="60"/>
        <v>0</v>
      </c>
      <c r="S319" s="129">
        <f t="shared" si="61"/>
        <v>0</v>
      </c>
      <c r="T319" s="150">
        <f t="shared" si="62"/>
        <v>0</v>
      </c>
      <c r="U319"/>
    </row>
    <row r="320" spans="1:21" ht="12.75">
      <c r="A320" s="10" t="s">
        <v>43</v>
      </c>
      <c r="B320" s="11"/>
      <c r="C320" s="12"/>
      <c r="D320" s="13"/>
      <c r="E320" s="14"/>
      <c r="F320" s="15"/>
      <c r="G320" s="427">
        <f t="shared" si="52"/>
        <v>0</v>
      </c>
      <c r="H320" s="345"/>
      <c r="I320" s="164">
        <f t="shared" si="59"/>
        <v>0</v>
      </c>
      <c r="J320" s="128">
        <f t="shared" si="53"/>
        <v>0</v>
      </c>
      <c r="K320" s="16"/>
      <c r="L320" s="17"/>
      <c r="M320" s="17"/>
      <c r="N320" s="15"/>
      <c r="O320" s="60">
        <f t="shared" si="54"/>
        <v>0</v>
      </c>
      <c r="P320" s="90"/>
      <c r="Q320" s="18"/>
      <c r="R320" s="60">
        <f t="shared" si="60"/>
        <v>0</v>
      </c>
      <c r="S320" s="129">
        <f t="shared" si="61"/>
        <v>0</v>
      </c>
      <c r="T320" s="150">
        <f t="shared" si="62"/>
        <v>0</v>
      </c>
      <c r="U320"/>
    </row>
    <row r="321" spans="1:21" ht="12.75">
      <c r="A321" s="10" t="s">
        <v>44</v>
      </c>
      <c r="B321" s="11"/>
      <c r="C321" s="12"/>
      <c r="D321" s="13"/>
      <c r="E321" s="14"/>
      <c r="F321" s="15"/>
      <c r="G321" s="427">
        <f t="shared" si="52"/>
        <v>0</v>
      </c>
      <c r="H321" s="345"/>
      <c r="I321" s="164">
        <f t="shared" si="59"/>
        <v>0</v>
      </c>
      <c r="J321" s="128">
        <f t="shared" si="53"/>
        <v>0</v>
      </c>
      <c r="K321" s="16"/>
      <c r="L321" s="17"/>
      <c r="M321" s="17"/>
      <c r="N321" s="15"/>
      <c r="O321" s="60">
        <f t="shared" si="54"/>
        <v>0</v>
      </c>
      <c r="P321" s="90"/>
      <c r="Q321" s="18"/>
      <c r="R321" s="60">
        <f t="shared" si="60"/>
        <v>0</v>
      </c>
      <c r="S321" s="129">
        <f t="shared" si="61"/>
        <v>0</v>
      </c>
      <c r="T321" s="150">
        <f t="shared" si="62"/>
        <v>0</v>
      </c>
      <c r="U321"/>
    </row>
    <row r="322" spans="1:21" ht="12.75">
      <c r="A322" s="10" t="s">
        <v>45</v>
      </c>
      <c r="B322" s="11"/>
      <c r="C322" s="12"/>
      <c r="D322" s="13"/>
      <c r="E322" s="14"/>
      <c r="F322" s="15"/>
      <c r="G322" s="427">
        <f t="shared" si="52"/>
        <v>0</v>
      </c>
      <c r="H322" s="345"/>
      <c r="I322" s="164">
        <f t="shared" si="59"/>
        <v>0</v>
      </c>
      <c r="J322" s="128">
        <f t="shared" si="53"/>
        <v>0</v>
      </c>
      <c r="K322" s="16"/>
      <c r="L322" s="17"/>
      <c r="M322" s="17"/>
      <c r="N322" s="15"/>
      <c r="O322" s="60">
        <f t="shared" si="54"/>
        <v>0</v>
      </c>
      <c r="P322" s="90"/>
      <c r="Q322" s="18"/>
      <c r="R322" s="60">
        <f t="shared" si="60"/>
        <v>0</v>
      </c>
      <c r="S322" s="129">
        <f t="shared" si="61"/>
        <v>0</v>
      </c>
      <c r="T322" s="150">
        <f t="shared" si="62"/>
        <v>0</v>
      </c>
      <c r="U322"/>
    </row>
    <row r="323" spans="1:21" ht="13.5" thickBot="1">
      <c r="A323" s="10" t="s">
        <v>46</v>
      </c>
      <c r="B323" s="11"/>
      <c r="C323" s="12"/>
      <c r="D323" s="13"/>
      <c r="E323" s="145"/>
      <c r="F323" s="146"/>
      <c r="G323" s="138">
        <f t="shared" si="52"/>
        <v>0</v>
      </c>
      <c r="H323" s="414"/>
      <c r="I323" s="410">
        <f t="shared" si="59"/>
        <v>0</v>
      </c>
      <c r="J323" s="128">
        <f t="shared" si="53"/>
        <v>0</v>
      </c>
      <c r="K323" s="20"/>
      <c r="L323" s="21"/>
      <c r="M323" s="21"/>
      <c r="N323" s="146"/>
      <c r="O323" s="61">
        <f t="shared" si="54"/>
        <v>0</v>
      </c>
      <c r="P323" s="101"/>
      <c r="Q323" s="57"/>
      <c r="R323" s="61">
        <f t="shared" si="60"/>
        <v>0</v>
      </c>
      <c r="S323" s="129">
        <f t="shared" si="61"/>
        <v>0</v>
      </c>
      <c r="T323" s="150">
        <f t="shared" si="62"/>
        <v>0</v>
      </c>
      <c r="U323"/>
    </row>
    <row r="324" spans="1:21" ht="12.75">
      <c r="A324" s="548" t="s">
        <v>67</v>
      </c>
      <c r="B324" s="22" t="s">
        <v>68</v>
      </c>
      <c r="C324" s="70">
        <f>SUM(C284:C323)</f>
        <v>0</v>
      </c>
      <c r="D324" s="411">
        <f>SUM(D284:D323)</f>
        <v>0</v>
      </c>
      <c r="E324" s="25"/>
      <c r="F324" s="161"/>
      <c r="G324" s="84">
        <f aca="true" t="shared" si="63" ref="G324:T324">SUM(G284:G323)</f>
        <v>0</v>
      </c>
      <c r="H324" s="87">
        <f t="shared" si="63"/>
        <v>0</v>
      </c>
      <c r="I324" s="76">
        <f t="shared" si="63"/>
        <v>0</v>
      </c>
      <c r="J324" s="83">
        <f t="shared" si="63"/>
        <v>0</v>
      </c>
      <c r="K324" s="75">
        <f t="shared" si="63"/>
        <v>0</v>
      </c>
      <c r="L324" s="77">
        <f t="shared" si="63"/>
        <v>0</v>
      </c>
      <c r="M324" s="77">
        <f t="shared" si="63"/>
        <v>0</v>
      </c>
      <c r="N324" s="76">
        <f t="shared" si="63"/>
        <v>0</v>
      </c>
      <c r="O324" s="100">
        <f t="shared" si="63"/>
        <v>0</v>
      </c>
      <c r="P324" s="139"/>
      <c r="Q324" s="75">
        <f t="shared" si="63"/>
        <v>0</v>
      </c>
      <c r="R324" s="93">
        <f t="shared" si="63"/>
        <v>0</v>
      </c>
      <c r="S324" s="84">
        <f t="shared" si="63"/>
        <v>0</v>
      </c>
      <c r="T324" s="84">
        <f t="shared" si="63"/>
        <v>0</v>
      </c>
      <c r="U324"/>
    </row>
    <row r="325" spans="1:21" ht="13.5" thickBot="1">
      <c r="A325" s="549"/>
      <c r="B325" s="27" t="s">
        <v>69</v>
      </c>
      <c r="C325" s="95">
        <f>IF(C284&gt;0,AVERAGE(C284:C323),0)</f>
        <v>0</v>
      </c>
      <c r="D325" s="124">
        <f>IF(D284&gt;0,AVERAGE(D284:D323),0)</f>
        <v>0</v>
      </c>
      <c r="E325" s="97">
        <f>IF(E284&gt;0,AVERAGE(E284:E323),0)</f>
        <v>0</v>
      </c>
      <c r="F325" s="162">
        <f>IF(F284&gt;0,AVERAGE(F284:F323),0)</f>
        <v>0</v>
      </c>
      <c r="G325" s="138">
        <f>IF(T324&gt;0,IF(G324/T324&gt;12,12,G324/T324),0)</f>
        <v>0</v>
      </c>
      <c r="H325" s="166">
        <f>IF(H284&gt;0,AVERAGE(H284:H323),0)</f>
        <v>0</v>
      </c>
      <c r="I325" s="78">
        <f>IF(S324=0,0,I324/S324)</f>
        <v>0</v>
      </c>
      <c r="J325" s="82">
        <f>IF(S324=0,0,J324/S324)</f>
        <v>0</v>
      </c>
      <c r="K325" s="80">
        <f>IF(K324&gt;0,AVERAGE(K284:K323),0)</f>
        <v>0</v>
      </c>
      <c r="L325" s="81">
        <f>IF(L324&gt;0,AVERAGE(L284:L323),0)</f>
        <v>0</v>
      </c>
      <c r="M325" s="81">
        <f>IF(M324&gt;0,AVERAGE(M284:M323),0)</f>
        <v>0</v>
      </c>
      <c r="N325" s="78">
        <f>IF(N324&gt;0,AVERAGE(N284:N323),0)</f>
        <v>0</v>
      </c>
      <c r="O325" s="88">
        <f>IF(S324=0,0,O324/S324)</f>
        <v>0</v>
      </c>
      <c r="P325" s="140"/>
      <c r="Q325" s="29"/>
      <c r="R325" s="29"/>
      <c r="S325" s="30"/>
      <c r="T325" s="30"/>
      <c r="U325"/>
    </row>
    <row r="326" spans="4:21" ht="12.75">
      <c r="D326" s="3"/>
      <c r="E326"/>
      <c r="N326" s="35"/>
      <c r="O326" s="34"/>
      <c r="P326" s="35"/>
      <c r="Q326" s="35" t="s">
        <v>71</v>
      </c>
      <c r="R326" s="36">
        <f>IF(S324=0,0,(R324-12*J324-Q324)/S324/12)</f>
        <v>0</v>
      </c>
      <c r="U326"/>
    </row>
    <row r="327" spans="4:21" ht="12.75">
      <c r="D327" s="3"/>
      <c r="E327"/>
      <c r="N327" s="35"/>
      <c r="O327" s="34"/>
      <c r="P327" s="35"/>
      <c r="Q327" s="35"/>
      <c r="R327" s="36"/>
      <c r="U327"/>
    </row>
    <row r="328" spans="2:21" ht="13.5" thickBot="1">
      <c r="B328" s="35" t="s">
        <v>84</v>
      </c>
      <c r="D328" s="3"/>
      <c r="E328"/>
      <c r="O328" s="37"/>
      <c r="U328"/>
    </row>
    <row r="329" spans="1:21" ht="12" customHeight="1">
      <c r="A329" s="548"/>
      <c r="B329" s="515" t="s">
        <v>0</v>
      </c>
      <c r="C329" s="513" t="s">
        <v>1</v>
      </c>
      <c r="D329" s="514"/>
      <c r="E329" s="511" t="s">
        <v>2</v>
      </c>
      <c r="F329" s="512"/>
      <c r="G329" s="167"/>
      <c r="H329" s="512" t="s">
        <v>102</v>
      </c>
      <c r="I329" s="517"/>
      <c r="J329" s="493" t="s">
        <v>114</v>
      </c>
      <c r="K329" s="495" t="s">
        <v>3</v>
      </c>
      <c r="L329" s="496"/>
      <c r="M329" s="496"/>
      <c r="N329" s="547"/>
      <c r="O329" s="493" t="s">
        <v>103</v>
      </c>
      <c r="P329" s="493" t="s">
        <v>119</v>
      </c>
      <c r="Q329" s="501" t="s">
        <v>104</v>
      </c>
      <c r="R329" s="493" t="s">
        <v>105</v>
      </c>
      <c r="S329" s="498" t="s">
        <v>106</v>
      </c>
      <c r="T329" s="493" t="s">
        <v>163</v>
      </c>
      <c r="U329"/>
    </row>
    <row r="330" spans="1:21" ht="23.25" customHeight="1" thickBot="1">
      <c r="A330" s="550"/>
      <c r="B330" s="516"/>
      <c r="C330" s="5" t="s">
        <v>107</v>
      </c>
      <c r="D330" s="125" t="s">
        <v>108</v>
      </c>
      <c r="E330" s="5" t="s">
        <v>109</v>
      </c>
      <c r="F330" s="126" t="s">
        <v>110</v>
      </c>
      <c r="G330" s="169" t="s">
        <v>118</v>
      </c>
      <c r="H330" s="6" t="s">
        <v>111</v>
      </c>
      <c r="I330" s="66" t="s">
        <v>108</v>
      </c>
      <c r="J330" s="500"/>
      <c r="K330" s="64" t="s">
        <v>4</v>
      </c>
      <c r="L330" s="65" t="s">
        <v>5</v>
      </c>
      <c r="M330" s="126" t="s">
        <v>171</v>
      </c>
      <c r="N330" s="66" t="s">
        <v>113</v>
      </c>
      <c r="O330" s="500"/>
      <c r="P330" s="494"/>
      <c r="Q330" s="502"/>
      <c r="R330" s="500"/>
      <c r="S330" s="499"/>
      <c r="T330" s="494"/>
      <c r="U330"/>
    </row>
    <row r="331" spans="1:21" ht="12.75">
      <c r="A331" s="8" t="s">
        <v>7</v>
      </c>
      <c r="B331" s="323"/>
      <c r="C331" s="324"/>
      <c r="D331" s="325"/>
      <c r="E331" s="377"/>
      <c r="F331" s="378"/>
      <c r="G331" s="84">
        <f aca="true" t="shared" si="64" ref="G331:G400">IF(F331&gt;0,D331/C331*(F331+P331/12),0)</f>
        <v>0</v>
      </c>
      <c r="H331" s="328"/>
      <c r="I331" s="62">
        <f>ROUND(IF(E331=0,,H331*S331),0)</f>
        <v>0</v>
      </c>
      <c r="J331" s="127">
        <f>ROUND(IF(D331-C331&lt;0,,(I331+L331)/40*(D331-C331)*1.25),0)</f>
        <v>0</v>
      </c>
      <c r="K331" s="416"/>
      <c r="L331" s="68"/>
      <c r="M331" s="68"/>
      <c r="N331" s="296"/>
      <c r="O331" s="59">
        <f>SUM(I331:N331)</f>
        <v>0</v>
      </c>
      <c r="P331" s="157"/>
      <c r="Q331" s="91"/>
      <c r="R331" s="59">
        <f>SUM(O331*12+Q331)</f>
        <v>0</v>
      </c>
      <c r="S331" s="411">
        <f aca="true" t="shared" si="65" ref="S331:S349">ROUND(IF(C331=0,0,IF((D331/C331)&gt;1,1,D331/C331)),2)</f>
        <v>0</v>
      </c>
      <c r="T331" s="133">
        <f aca="true" t="shared" si="66" ref="T331:T400">IF(C331=0,0,D331/C331)</f>
        <v>0</v>
      </c>
      <c r="U331"/>
    </row>
    <row r="332" spans="1:21" ht="12.75">
      <c r="A332" s="10" t="s">
        <v>8</v>
      </c>
      <c r="B332" s="336"/>
      <c r="C332" s="342"/>
      <c r="D332" s="343"/>
      <c r="E332" s="345"/>
      <c r="F332" s="297"/>
      <c r="G332" s="427">
        <f t="shared" si="64"/>
        <v>0</v>
      </c>
      <c r="H332" s="338"/>
      <c r="I332" s="420">
        <f aca="true" t="shared" si="67" ref="I332:I395">ROUND(IF(E332=0,,H332*S332),0)</f>
        <v>0</v>
      </c>
      <c r="J332" s="195">
        <f aca="true" t="shared" si="68" ref="J332:J395">ROUND(IF(D332-C332&lt;0,,(I332+L332)/40*(D332-C332)*1.25),0)</f>
        <v>0</v>
      </c>
      <c r="K332" s="14"/>
      <c r="L332" s="17"/>
      <c r="M332" s="17"/>
      <c r="N332" s="297"/>
      <c r="O332" s="60">
        <f aca="true" t="shared" si="69" ref="O332:O400">SUM(I332:N332)</f>
        <v>0</v>
      </c>
      <c r="P332" s="18"/>
      <c r="Q332" s="92"/>
      <c r="R332" s="60">
        <f aca="true" t="shared" si="70" ref="R332:R400">SUM(O332*12+Q332)</f>
        <v>0</v>
      </c>
      <c r="S332" s="129">
        <f t="shared" si="65"/>
        <v>0</v>
      </c>
      <c r="T332" s="134">
        <f t="shared" si="66"/>
        <v>0</v>
      </c>
      <c r="U332"/>
    </row>
    <row r="333" spans="1:21" ht="12.75">
      <c r="A333" s="10" t="s">
        <v>9</v>
      </c>
      <c r="B333" s="336"/>
      <c r="C333" s="342"/>
      <c r="D333" s="343"/>
      <c r="E333" s="345"/>
      <c r="F333" s="297"/>
      <c r="G333" s="427">
        <f t="shared" si="64"/>
        <v>0</v>
      </c>
      <c r="H333" s="338"/>
      <c r="I333" s="420">
        <f t="shared" si="67"/>
        <v>0</v>
      </c>
      <c r="J333" s="195">
        <f t="shared" si="68"/>
        <v>0</v>
      </c>
      <c r="K333" s="14"/>
      <c r="L333" s="17"/>
      <c r="M333" s="17"/>
      <c r="N333" s="297"/>
      <c r="O333" s="60">
        <f t="shared" si="69"/>
        <v>0</v>
      </c>
      <c r="P333" s="18"/>
      <c r="Q333" s="92"/>
      <c r="R333" s="60">
        <f t="shared" si="70"/>
        <v>0</v>
      </c>
      <c r="S333" s="129">
        <f t="shared" si="65"/>
        <v>0</v>
      </c>
      <c r="T333" s="150">
        <f t="shared" si="66"/>
        <v>0</v>
      </c>
      <c r="U333"/>
    </row>
    <row r="334" spans="1:21" ht="12.75">
      <c r="A334" s="10" t="s">
        <v>10</v>
      </c>
      <c r="B334" s="336"/>
      <c r="C334" s="342"/>
      <c r="D334" s="343"/>
      <c r="E334" s="345"/>
      <c r="F334" s="297"/>
      <c r="G334" s="427">
        <f t="shared" si="64"/>
        <v>0</v>
      </c>
      <c r="H334" s="338"/>
      <c r="I334" s="420">
        <f t="shared" si="67"/>
        <v>0</v>
      </c>
      <c r="J334" s="195">
        <f t="shared" si="68"/>
        <v>0</v>
      </c>
      <c r="K334" s="14"/>
      <c r="L334" s="17"/>
      <c r="M334" s="17"/>
      <c r="N334" s="297"/>
      <c r="O334" s="60">
        <f t="shared" si="69"/>
        <v>0</v>
      </c>
      <c r="P334" s="18"/>
      <c r="Q334" s="92"/>
      <c r="R334" s="60">
        <f t="shared" si="70"/>
        <v>0</v>
      </c>
      <c r="S334" s="129">
        <f t="shared" si="65"/>
        <v>0</v>
      </c>
      <c r="T334" s="150">
        <f t="shared" si="66"/>
        <v>0</v>
      </c>
      <c r="U334"/>
    </row>
    <row r="335" spans="1:21" ht="12.75">
      <c r="A335" s="10" t="s">
        <v>11</v>
      </c>
      <c r="B335" s="336"/>
      <c r="C335" s="342"/>
      <c r="D335" s="343"/>
      <c r="E335" s="345"/>
      <c r="F335" s="297"/>
      <c r="G335" s="427">
        <f t="shared" si="64"/>
        <v>0</v>
      </c>
      <c r="H335" s="379"/>
      <c r="I335" s="420">
        <f t="shared" si="67"/>
        <v>0</v>
      </c>
      <c r="J335" s="195">
        <f t="shared" si="68"/>
        <v>0</v>
      </c>
      <c r="K335" s="14"/>
      <c r="L335" s="17"/>
      <c r="M335" s="17"/>
      <c r="N335" s="297"/>
      <c r="O335" s="60">
        <f t="shared" si="69"/>
        <v>0</v>
      </c>
      <c r="P335" s="18"/>
      <c r="Q335" s="92"/>
      <c r="R335" s="60">
        <f t="shared" si="70"/>
        <v>0</v>
      </c>
      <c r="S335" s="129">
        <f t="shared" si="65"/>
        <v>0</v>
      </c>
      <c r="T335" s="150">
        <f t="shared" si="66"/>
        <v>0</v>
      </c>
      <c r="U335"/>
    </row>
    <row r="336" spans="1:21" ht="12.75">
      <c r="A336" s="10" t="s">
        <v>12</v>
      </c>
      <c r="B336" s="336"/>
      <c r="C336" s="342"/>
      <c r="D336" s="343"/>
      <c r="E336" s="338"/>
      <c r="F336" s="344"/>
      <c r="G336" s="427">
        <f t="shared" si="64"/>
        <v>0</v>
      </c>
      <c r="H336" s="338"/>
      <c r="I336" s="420">
        <f t="shared" si="67"/>
        <v>0</v>
      </c>
      <c r="J336" s="195">
        <f t="shared" si="68"/>
        <v>0</v>
      </c>
      <c r="K336" s="14"/>
      <c r="L336" s="17"/>
      <c r="M336" s="17"/>
      <c r="N336" s="297"/>
      <c r="O336" s="60">
        <f t="shared" si="69"/>
        <v>0</v>
      </c>
      <c r="P336" s="18"/>
      <c r="Q336" s="92"/>
      <c r="R336" s="60">
        <f t="shared" si="70"/>
        <v>0</v>
      </c>
      <c r="S336" s="129">
        <f t="shared" si="65"/>
        <v>0</v>
      </c>
      <c r="T336" s="150">
        <f t="shared" si="66"/>
        <v>0</v>
      </c>
      <c r="U336"/>
    </row>
    <row r="337" spans="1:21" ht="12.75">
      <c r="A337" s="10" t="s">
        <v>13</v>
      </c>
      <c r="B337" s="11"/>
      <c r="C337" s="12"/>
      <c r="D337" s="13"/>
      <c r="E337" s="14"/>
      <c r="F337" s="15"/>
      <c r="G337" s="427">
        <f t="shared" si="64"/>
        <v>0</v>
      </c>
      <c r="H337" s="415"/>
      <c r="I337" s="420">
        <f t="shared" si="67"/>
        <v>0</v>
      </c>
      <c r="J337" s="195">
        <f t="shared" si="68"/>
        <v>0</v>
      </c>
      <c r="K337" s="14"/>
      <c r="L337" s="17"/>
      <c r="M337" s="17"/>
      <c r="N337" s="297"/>
      <c r="O337" s="60">
        <f t="shared" si="69"/>
        <v>0</v>
      </c>
      <c r="P337" s="18"/>
      <c r="Q337" s="92"/>
      <c r="R337" s="60">
        <f t="shared" si="70"/>
        <v>0</v>
      </c>
      <c r="S337" s="129">
        <f t="shared" si="65"/>
        <v>0</v>
      </c>
      <c r="T337" s="150">
        <f t="shared" si="66"/>
        <v>0</v>
      </c>
      <c r="U337"/>
    </row>
    <row r="338" spans="1:21" ht="12.75">
      <c r="A338" s="10" t="s">
        <v>14</v>
      </c>
      <c r="B338" s="11"/>
      <c r="C338" s="12"/>
      <c r="D338" s="13"/>
      <c r="E338" s="14"/>
      <c r="F338" s="15"/>
      <c r="G338" s="427">
        <f t="shared" si="64"/>
        <v>0</v>
      </c>
      <c r="H338" s="415"/>
      <c r="I338" s="420">
        <f t="shared" si="67"/>
        <v>0</v>
      </c>
      <c r="J338" s="195">
        <f t="shared" si="68"/>
        <v>0</v>
      </c>
      <c r="K338" s="14"/>
      <c r="L338" s="17"/>
      <c r="M338" s="17"/>
      <c r="N338" s="297"/>
      <c r="O338" s="60">
        <f t="shared" si="69"/>
        <v>0</v>
      </c>
      <c r="P338" s="18"/>
      <c r="Q338" s="92"/>
      <c r="R338" s="60">
        <f t="shared" si="70"/>
        <v>0</v>
      </c>
      <c r="S338" s="129">
        <f t="shared" si="65"/>
        <v>0</v>
      </c>
      <c r="T338" s="150">
        <f t="shared" si="66"/>
        <v>0</v>
      </c>
      <c r="U338"/>
    </row>
    <row r="339" spans="1:21" ht="12.75">
      <c r="A339" s="10" t="s">
        <v>15</v>
      </c>
      <c r="B339" s="11"/>
      <c r="C339" s="12"/>
      <c r="D339" s="13"/>
      <c r="E339" s="14"/>
      <c r="F339" s="15"/>
      <c r="G339" s="427">
        <f t="shared" si="64"/>
        <v>0</v>
      </c>
      <c r="H339" s="415"/>
      <c r="I339" s="420">
        <f t="shared" si="67"/>
        <v>0</v>
      </c>
      <c r="J339" s="195">
        <f t="shared" si="68"/>
        <v>0</v>
      </c>
      <c r="K339" s="14"/>
      <c r="L339" s="17"/>
      <c r="M339" s="17"/>
      <c r="N339" s="297"/>
      <c r="O339" s="60">
        <f t="shared" si="69"/>
        <v>0</v>
      </c>
      <c r="P339" s="18"/>
      <c r="Q339" s="92"/>
      <c r="R339" s="60">
        <f t="shared" si="70"/>
        <v>0</v>
      </c>
      <c r="S339" s="129">
        <f t="shared" si="65"/>
        <v>0</v>
      </c>
      <c r="T339" s="150">
        <f t="shared" si="66"/>
        <v>0</v>
      </c>
      <c r="U339"/>
    </row>
    <row r="340" spans="1:21" ht="12.75">
      <c r="A340" s="10" t="s">
        <v>16</v>
      </c>
      <c r="B340" s="11"/>
      <c r="C340" s="12"/>
      <c r="D340" s="13"/>
      <c r="E340" s="14"/>
      <c r="F340" s="15"/>
      <c r="G340" s="427">
        <f t="shared" si="64"/>
        <v>0</v>
      </c>
      <c r="H340" s="415"/>
      <c r="I340" s="420">
        <f t="shared" si="67"/>
        <v>0</v>
      </c>
      <c r="J340" s="195">
        <f t="shared" si="68"/>
        <v>0</v>
      </c>
      <c r="K340" s="14"/>
      <c r="L340" s="17"/>
      <c r="M340" s="17"/>
      <c r="N340" s="297"/>
      <c r="O340" s="60">
        <f t="shared" si="69"/>
        <v>0</v>
      </c>
      <c r="P340" s="18"/>
      <c r="Q340" s="92"/>
      <c r="R340" s="60">
        <f t="shared" si="70"/>
        <v>0</v>
      </c>
      <c r="S340" s="129">
        <f t="shared" si="65"/>
        <v>0</v>
      </c>
      <c r="T340" s="150">
        <f t="shared" si="66"/>
        <v>0</v>
      </c>
      <c r="U340"/>
    </row>
    <row r="341" spans="1:21" ht="12.75">
      <c r="A341" s="10" t="s">
        <v>17</v>
      </c>
      <c r="B341" s="11"/>
      <c r="C341" s="12"/>
      <c r="D341" s="13"/>
      <c r="E341" s="14"/>
      <c r="F341" s="15"/>
      <c r="G341" s="427">
        <f t="shared" si="64"/>
        <v>0</v>
      </c>
      <c r="H341" s="415"/>
      <c r="I341" s="420">
        <f t="shared" si="67"/>
        <v>0</v>
      </c>
      <c r="J341" s="195">
        <f t="shared" si="68"/>
        <v>0</v>
      </c>
      <c r="K341" s="14"/>
      <c r="L341" s="17"/>
      <c r="M341" s="17"/>
      <c r="N341" s="297"/>
      <c r="O341" s="60">
        <f t="shared" si="69"/>
        <v>0</v>
      </c>
      <c r="P341" s="18"/>
      <c r="Q341" s="92"/>
      <c r="R341" s="60">
        <f t="shared" si="70"/>
        <v>0</v>
      </c>
      <c r="S341" s="129">
        <f t="shared" si="65"/>
        <v>0</v>
      </c>
      <c r="T341" s="150">
        <f t="shared" si="66"/>
        <v>0</v>
      </c>
      <c r="U341"/>
    </row>
    <row r="342" spans="1:21" ht="12.75">
      <c r="A342" s="10" t="s">
        <v>18</v>
      </c>
      <c r="B342" s="11"/>
      <c r="C342" s="12"/>
      <c r="D342" s="13"/>
      <c r="E342" s="14"/>
      <c r="F342" s="15"/>
      <c r="G342" s="427">
        <f t="shared" si="64"/>
        <v>0</v>
      </c>
      <c r="H342" s="415"/>
      <c r="I342" s="420">
        <f t="shared" si="67"/>
        <v>0</v>
      </c>
      <c r="J342" s="195">
        <f t="shared" si="68"/>
        <v>0</v>
      </c>
      <c r="K342" s="14"/>
      <c r="L342" s="17"/>
      <c r="M342" s="17"/>
      <c r="N342" s="297"/>
      <c r="O342" s="60">
        <f t="shared" si="69"/>
        <v>0</v>
      </c>
      <c r="P342" s="18"/>
      <c r="Q342" s="92"/>
      <c r="R342" s="60">
        <f t="shared" si="70"/>
        <v>0</v>
      </c>
      <c r="S342" s="129">
        <f t="shared" si="65"/>
        <v>0</v>
      </c>
      <c r="T342" s="150">
        <f t="shared" si="66"/>
        <v>0</v>
      </c>
      <c r="U342"/>
    </row>
    <row r="343" spans="1:21" ht="12.75">
      <c r="A343" s="10" t="s">
        <v>19</v>
      </c>
      <c r="B343" s="11"/>
      <c r="C343" s="12"/>
      <c r="D343" s="13"/>
      <c r="E343" s="14"/>
      <c r="F343" s="15"/>
      <c r="G343" s="427">
        <f t="shared" si="64"/>
        <v>0</v>
      </c>
      <c r="H343" s="415"/>
      <c r="I343" s="420">
        <f t="shared" si="67"/>
        <v>0</v>
      </c>
      <c r="J343" s="195">
        <f t="shared" si="68"/>
        <v>0</v>
      </c>
      <c r="K343" s="14"/>
      <c r="L343" s="17"/>
      <c r="M343" s="17"/>
      <c r="N343" s="297"/>
      <c r="O343" s="60">
        <f t="shared" si="69"/>
        <v>0</v>
      </c>
      <c r="P343" s="18"/>
      <c r="Q343" s="92"/>
      <c r="R343" s="60">
        <f t="shared" si="70"/>
        <v>0</v>
      </c>
      <c r="S343" s="129">
        <f t="shared" si="65"/>
        <v>0</v>
      </c>
      <c r="T343" s="150">
        <f t="shared" si="66"/>
        <v>0</v>
      </c>
      <c r="U343"/>
    </row>
    <row r="344" spans="1:21" ht="12.75">
      <c r="A344" s="10" t="s">
        <v>20</v>
      </c>
      <c r="B344" s="11"/>
      <c r="C344" s="12"/>
      <c r="D344" s="13"/>
      <c r="E344" s="14"/>
      <c r="F344" s="15"/>
      <c r="G344" s="427">
        <f t="shared" si="64"/>
        <v>0</v>
      </c>
      <c r="H344" s="415"/>
      <c r="I344" s="420">
        <f t="shared" si="67"/>
        <v>0</v>
      </c>
      <c r="J344" s="195">
        <f t="shared" si="68"/>
        <v>0</v>
      </c>
      <c r="K344" s="14"/>
      <c r="L344" s="17"/>
      <c r="M344" s="17"/>
      <c r="N344" s="297"/>
      <c r="O344" s="60">
        <f t="shared" si="69"/>
        <v>0</v>
      </c>
      <c r="P344" s="18"/>
      <c r="Q344" s="92"/>
      <c r="R344" s="60">
        <f t="shared" si="70"/>
        <v>0</v>
      </c>
      <c r="S344" s="129">
        <f t="shared" si="65"/>
        <v>0</v>
      </c>
      <c r="T344" s="150">
        <f t="shared" si="66"/>
        <v>0</v>
      </c>
      <c r="U344"/>
    </row>
    <row r="345" spans="1:21" ht="12.75">
      <c r="A345" s="10" t="s">
        <v>21</v>
      </c>
      <c r="B345" s="11"/>
      <c r="C345" s="12"/>
      <c r="D345" s="13"/>
      <c r="E345" s="14"/>
      <c r="F345" s="15"/>
      <c r="G345" s="427">
        <f t="shared" si="64"/>
        <v>0</v>
      </c>
      <c r="H345" s="415"/>
      <c r="I345" s="420">
        <f t="shared" si="67"/>
        <v>0</v>
      </c>
      <c r="J345" s="195">
        <f t="shared" si="68"/>
        <v>0</v>
      </c>
      <c r="K345" s="14"/>
      <c r="L345" s="17"/>
      <c r="M345" s="17"/>
      <c r="N345" s="297"/>
      <c r="O345" s="60">
        <f t="shared" si="69"/>
        <v>0</v>
      </c>
      <c r="P345" s="18"/>
      <c r="Q345" s="92"/>
      <c r="R345" s="60">
        <f t="shared" si="70"/>
        <v>0</v>
      </c>
      <c r="S345" s="129">
        <f t="shared" si="65"/>
        <v>0</v>
      </c>
      <c r="T345" s="150">
        <f t="shared" si="66"/>
        <v>0</v>
      </c>
      <c r="U345"/>
    </row>
    <row r="346" spans="1:21" ht="12.75">
      <c r="A346" s="10" t="s">
        <v>22</v>
      </c>
      <c r="B346" s="11"/>
      <c r="C346" s="12"/>
      <c r="D346" s="13"/>
      <c r="E346" s="14"/>
      <c r="F346" s="15"/>
      <c r="G346" s="427">
        <f t="shared" si="64"/>
        <v>0</v>
      </c>
      <c r="H346" s="415"/>
      <c r="I346" s="420">
        <f t="shared" si="67"/>
        <v>0</v>
      </c>
      <c r="J346" s="195">
        <f t="shared" si="68"/>
        <v>0</v>
      </c>
      <c r="K346" s="14"/>
      <c r="L346" s="17"/>
      <c r="M346" s="17"/>
      <c r="N346" s="297"/>
      <c r="O346" s="60">
        <f t="shared" si="69"/>
        <v>0</v>
      </c>
      <c r="P346" s="18"/>
      <c r="Q346" s="92"/>
      <c r="R346" s="60">
        <f t="shared" si="70"/>
        <v>0</v>
      </c>
      <c r="S346" s="129">
        <f t="shared" si="65"/>
        <v>0</v>
      </c>
      <c r="T346" s="150">
        <f t="shared" si="66"/>
        <v>0</v>
      </c>
      <c r="U346"/>
    </row>
    <row r="347" spans="1:21" ht="12.75">
      <c r="A347" s="10" t="s">
        <v>23</v>
      </c>
      <c r="B347" s="11"/>
      <c r="C347" s="12"/>
      <c r="D347" s="13"/>
      <c r="E347" s="14"/>
      <c r="F347" s="15"/>
      <c r="G347" s="427">
        <f t="shared" si="64"/>
        <v>0</v>
      </c>
      <c r="H347" s="415"/>
      <c r="I347" s="420">
        <f t="shared" si="67"/>
        <v>0</v>
      </c>
      <c r="J347" s="195">
        <f t="shared" si="68"/>
        <v>0</v>
      </c>
      <c r="K347" s="14"/>
      <c r="L347" s="17"/>
      <c r="M347" s="17"/>
      <c r="N347" s="297"/>
      <c r="O347" s="60">
        <f t="shared" si="69"/>
        <v>0</v>
      </c>
      <c r="P347" s="18"/>
      <c r="Q347" s="92"/>
      <c r="R347" s="60">
        <f t="shared" si="70"/>
        <v>0</v>
      </c>
      <c r="S347" s="129">
        <f t="shared" si="65"/>
        <v>0</v>
      </c>
      <c r="T347" s="150">
        <f t="shared" si="66"/>
        <v>0</v>
      </c>
      <c r="U347"/>
    </row>
    <row r="348" spans="1:21" ht="12.75">
      <c r="A348" s="10" t="s">
        <v>24</v>
      </c>
      <c r="B348" s="11"/>
      <c r="C348" s="12"/>
      <c r="D348" s="13"/>
      <c r="E348" s="14"/>
      <c r="F348" s="15"/>
      <c r="G348" s="427">
        <f t="shared" si="64"/>
        <v>0</v>
      </c>
      <c r="H348" s="415"/>
      <c r="I348" s="420">
        <f t="shared" si="67"/>
        <v>0</v>
      </c>
      <c r="J348" s="195">
        <f t="shared" si="68"/>
        <v>0</v>
      </c>
      <c r="K348" s="14"/>
      <c r="L348" s="17"/>
      <c r="M348" s="17"/>
      <c r="N348" s="297"/>
      <c r="O348" s="60">
        <f t="shared" si="69"/>
        <v>0</v>
      </c>
      <c r="P348" s="18"/>
      <c r="Q348" s="92"/>
      <c r="R348" s="60">
        <f t="shared" si="70"/>
        <v>0</v>
      </c>
      <c r="S348" s="129">
        <f t="shared" si="65"/>
        <v>0</v>
      </c>
      <c r="T348" s="150">
        <f t="shared" si="66"/>
        <v>0</v>
      </c>
      <c r="U348"/>
    </row>
    <row r="349" spans="1:21" ht="12.75">
      <c r="A349" s="10" t="s">
        <v>25</v>
      </c>
      <c r="B349" s="11"/>
      <c r="C349" s="12"/>
      <c r="D349" s="13"/>
      <c r="E349" s="14"/>
      <c r="F349" s="15"/>
      <c r="G349" s="427">
        <f t="shared" si="64"/>
        <v>0</v>
      </c>
      <c r="H349" s="415"/>
      <c r="I349" s="420">
        <f t="shared" si="67"/>
        <v>0</v>
      </c>
      <c r="J349" s="195">
        <f t="shared" si="68"/>
        <v>0</v>
      </c>
      <c r="K349" s="14"/>
      <c r="L349" s="17"/>
      <c r="M349" s="17"/>
      <c r="N349" s="297"/>
      <c r="O349" s="60">
        <f t="shared" si="69"/>
        <v>0</v>
      </c>
      <c r="P349" s="18"/>
      <c r="Q349" s="92"/>
      <c r="R349" s="60">
        <f t="shared" si="70"/>
        <v>0</v>
      </c>
      <c r="S349" s="129">
        <f t="shared" si="65"/>
        <v>0</v>
      </c>
      <c r="T349" s="150">
        <f t="shared" si="66"/>
        <v>0</v>
      </c>
      <c r="U349"/>
    </row>
    <row r="350" spans="1:21" ht="12.75">
      <c r="A350" s="49" t="s">
        <v>26</v>
      </c>
      <c r="B350" s="11"/>
      <c r="C350" s="12"/>
      <c r="D350" s="13"/>
      <c r="E350" s="14"/>
      <c r="F350" s="15"/>
      <c r="G350" s="427">
        <f t="shared" si="64"/>
        <v>0</v>
      </c>
      <c r="H350" s="415"/>
      <c r="I350" s="420">
        <f t="shared" si="67"/>
        <v>0</v>
      </c>
      <c r="J350" s="195">
        <f t="shared" si="68"/>
        <v>0</v>
      </c>
      <c r="K350" s="14"/>
      <c r="L350" s="17"/>
      <c r="M350" s="17"/>
      <c r="N350" s="297"/>
      <c r="O350" s="60">
        <f t="shared" si="69"/>
        <v>0</v>
      </c>
      <c r="P350" s="18"/>
      <c r="Q350" s="92"/>
      <c r="R350" s="60">
        <f t="shared" si="70"/>
        <v>0</v>
      </c>
      <c r="S350" s="129">
        <f>ROUND(IF(C350=0,0,IF((D350/C350)&gt;1,1,D350/C350)),2)</f>
        <v>0</v>
      </c>
      <c r="T350" s="150">
        <f t="shared" si="66"/>
        <v>0</v>
      </c>
      <c r="U350"/>
    </row>
    <row r="351" spans="1:21" ht="12.75">
      <c r="A351" s="49" t="s">
        <v>27</v>
      </c>
      <c r="B351" s="11"/>
      <c r="C351" s="12"/>
      <c r="D351" s="13"/>
      <c r="E351" s="14"/>
      <c r="F351" s="15"/>
      <c r="G351" s="427">
        <f t="shared" si="64"/>
        <v>0</v>
      </c>
      <c r="H351" s="415"/>
      <c r="I351" s="420">
        <f t="shared" si="67"/>
        <v>0</v>
      </c>
      <c r="J351" s="195">
        <f t="shared" si="68"/>
        <v>0</v>
      </c>
      <c r="K351" s="14"/>
      <c r="L351" s="17"/>
      <c r="M351" s="17"/>
      <c r="N351" s="297"/>
      <c r="O351" s="60">
        <f t="shared" si="69"/>
        <v>0</v>
      </c>
      <c r="P351" s="18"/>
      <c r="Q351" s="92"/>
      <c r="R351" s="60">
        <f t="shared" si="70"/>
        <v>0</v>
      </c>
      <c r="S351" s="129">
        <f>ROUND(IF(C351=0,0,IF((D351/C351)&gt;1,1,D351/C351)),2)</f>
        <v>0</v>
      </c>
      <c r="T351" s="150">
        <f t="shared" si="66"/>
        <v>0</v>
      </c>
      <c r="U351"/>
    </row>
    <row r="352" spans="1:21" ht="12.75">
      <c r="A352" s="49" t="s">
        <v>28</v>
      </c>
      <c r="B352" s="11"/>
      <c r="C352" s="12"/>
      <c r="D352" s="13"/>
      <c r="E352" s="14"/>
      <c r="F352" s="15"/>
      <c r="G352" s="427">
        <f t="shared" si="64"/>
        <v>0</v>
      </c>
      <c r="H352" s="415"/>
      <c r="I352" s="420">
        <f t="shared" si="67"/>
        <v>0</v>
      </c>
      <c r="J352" s="195">
        <f t="shared" si="68"/>
        <v>0</v>
      </c>
      <c r="K352" s="14"/>
      <c r="L352" s="17"/>
      <c r="M352" s="17"/>
      <c r="N352" s="297"/>
      <c r="O352" s="60">
        <f t="shared" si="69"/>
        <v>0</v>
      </c>
      <c r="P352" s="18"/>
      <c r="Q352" s="92"/>
      <c r="R352" s="60">
        <f t="shared" si="70"/>
        <v>0</v>
      </c>
      <c r="S352" s="129">
        <f>ROUND(IF(C352=0,0,IF((D352/C352)&gt;1,1,D352/C352)),2)</f>
        <v>0</v>
      </c>
      <c r="T352" s="150">
        <f t="shared" si="66"/>
        <v>0</v>
      </c>
      <c r="U352"/>
    </row>
    <row r="353" spans="1:21" ht="12.75">
      <c r="A353" s="49" t="s">
        <v>29</v>
      </c>
      <c r="B353" s="11"/>
      <c r="C353" s="12"/>
      <c r="D353" s="13"/>
      <c r="E353" s="14"/>
      <c r="F353" s="15"/>
      <c r="G353" s="427">
        <f t="shared" si="64"/>
        <v>0</v>
      </c>
      <c r="H353" s="415"/>
      <c r="I353" s="420">
        <f t="shared" si="67"/>
        <v>0</v>
      </c>
      <c r="J353" s="195">
        <f t="shared" si="68"/>
        <v>0</v>
      </c>
      <c r="K353" s="14"/>
      <c r="L353" s="17"/>
      <c r="M353" s="17"/>
      <c r="N353" s="297"/>
      <c r="O353" s="60">
        <f t="shared" si="69"/>
        <v>0</v>
      </c>
      <c r="P353" s="18"/>
      <c r="Q353" s="92"/>
      <c r="R353" s="60">
        <f t="shared" si="70"/>
        <v>0</v>
      </c>
      <c r="S353" s="129">
        <f>ROUND(IF(C353=0,0,IF((D353/C353)&gt;1,1,D353/C353)),2)</f>
        <v>0</v>
      </c>
      <c r="T353" s="150">
        <f t="shared" si="66"/>
        <v>0</v>
      </c>
      <c r="U353"/>
    </row>
    <row r="354" spans="1:21" ht="12.75">
      <c r="A354" s="49" t="s">
        <v>30</v>
      </c>
      <c r="B354" s="11"/>
      <c r="C354" s="12"/>
      <c r="D354" s="13"/>
      <c r="E354" s="14"/>
      <c r="F354" s="15"/>
      <c r="G354" s="427">
        <f t="shared" si="64"/>
        <v>0</v>
      </c>
      <c r="H354" s="415"/>
      <c r="I354" s="420">
        <f t="shared" si="67"/>
        <v>0</v>
      </c>
      <c r="J354" s="195">
        <f t="shared" si="68"/>
        <v>0</v>
      </c>
      <c r="K354" s="14"/>
      <c r="L354" s="17"/>
      <c r="M354" s="17"/>
      <c r="N354" s="297"/>
      <c r="O354" s="60">
        <f t="shared" si="69"/>
        <v>0</v>
      </c>
      <c r="P354" s="18"/>
      <c r="Q354" s="92"/>
      <c r="R354" s="60">
        <f>SUM(O354*12+Q354)</f>
        <v>0</v>
      </c>
      <c r="S354" s="129">
        <f>ROUND(IF(C354=0,0,IF((D354/C354)&gt;1,1,D354/C354)),2)</f>
        <v>0</v>
      </c>
      <c r="T354" s="150">
        <f>IF(C354=0,0,D354/C354)</f>
        <v>0</v>
      </c>
      <c r="U354"/>
    </row>
    <row r="355" spans="1:21" ht="12.75">
      <c r="A355" s="49" t="s">
        <v>31</v>
      </c>
      <c r="B355" s="11"/>
      <c r="C355" s="12"/>
      <c r="D355" s="13"/>
      <c r="E355" s="14"/>
      <c r="F355" s="15"/>
      <c r="G355" s="427">
        <f t="shared" si="64"/>
        <v>0</v>
      </c>
      <c r="H355" s="415"/>
      <c r="I355" s="420">
        <f t="shared" si="67"/>
        <v>0</v>
      </c>
      <c r="J355" s="195">
        <f t="shared" si="68"/>
        <v>0</v>
      </c>
      <c r="K355" s="14"/>
      <c r="L355" s="17"/>
      <c r="M355" s="17"/>
      <c r="N355" s="297"/>
      <c r="O355" s="60">
        <f t="shared" si="69"/>
        <v>0</v>
      </c>
      <c r="P355" s="18"/>
      <c r="Q355" s="92"/>
      <c r="R355" s="60">
        <f aca="true" t="shared" si="71" ref="R355:R374">SUM(O355*12+Q355)</f>
        <v>0</v>
      </c>
      <c r="S355" s="129">
        <f aca="true" t="shared" si="72" ref="S355:S374">ROUND(IF(C355=0,0,IF((D355/C355)&gt;1,1,D355/C355)),2)</f>
        <v>0</v>
      </c>
      <c r="T355" s="150">
        <f aca="true" t="shared" si="73" ref="T355:T374">IF(C355=0,0,D355/C355)</f>
        <v>0</v>
      </c>
      <c r="U355"/>
    </row>
    <row r="356" spans="1:21" ht="12.75">
      <c r="A356" s="49" t="s">
        <v>32</v>
      </c>
      <c r="B356" s="11"/>
      <c r="C356" s="12"/>
      <c r="D356" s="13"/>
      <c r="E356" s="14"/>
      <c r="F356" s="15"/>
      <c r="G356" s="427">
        <f t="shared" si="64"/>
        <v>0</v>
      </c>
      <c r="H356" s="415"/>
      <c r="I356" s="420">
        <f t="shared" si="67"/>
        <v>0</v>
      </c>
      <c r="J356" s="195">
        <f t="shared" si="68"/>
        <v>0</v>
      </c>
      <c r="K356" s="14"/>
      <c r="L356" s="17"/>
      <c r="M356" s="17"/>
      <c r="N356" s="297"/>
      <c r="O356" s="60">
        <f t="shared" si="69"/>
        <v>0</v>
      </c>
      <c r="P356" s="18"/>
      <c r="Q356" s="92"/>
      <c r="R356" s="60">
        <f t="shared" si="71"/>
        <v>0</v>
      </c>
      <c r="S356" s="129">
        <f t="shared" si="72"/>
        <v>0</v>
      </c>
      <c r="T356" s="150">
        <f t="shared" si="73"/>
        <v>0</v>
      </c>
      <c r="U356"/>
    </row>
    <row r="357" spans="1:21" ht="12.75">
      <c r="A357" s="49" t="s">
        <v>33</v>
      </c>
      <c r="B357" s="11"/>
      <c r="C357" s="12"/>
      <c r="D357" s="13"/>
      <c r="E357" s="14"/>
      <c r="F357" s="15"/>
      <c r="G357" s="427">
        <f t="shared" si="64"/>
        <v>0</v>
      </c>
      <c r="H357" s="415"/>
      <c r="I357" s="420">
        <f t="shared" si="67"/>
        <v>0</v>
      </c>
      <c r="J357" s="195">
        <f t="shared" si="68"/>
        <v>0</v>
      </c>
      <c r="K357" s="14"/>
      <c r="L357" s="17"/>
      <c r="M357" s="17"/>
      <c r="N357" s="297"/>
      <c r="O357" s="60">
        <f t="shared" si="69"/>
        <v>0</v>
      </c>
      <c r="P357" s="18"/>
      <c r="Q357" s="92"/>
      <c r="R357" s="60">
        <f t="shared" si="71"/>
        <v>0</v>
      </c>
      <c r="S357" s="129">
        <f t="shared" si="72"/>
        <v>0</v>
      </c>
      <c r="T357" s="150">
        <f t="shared" si="73"/>
        <v>0</v>
      </c>
      <c r="U357"/>
    </row>
    <row r="358" spans="1:21" ht="12.75">
      <c r="A358" s="49" t="s">
        <v>34</v>
      </c>
      <c r="B358" s="11"/>
      <c r="C358" s="12"/>
      <c r="D358" s="13"/>
      <c r="E358" s="14"/>
      <c r="F358" s="15"/>
      <c r="G358" s="427">
        <f t="shared" si="64"/>
        <v>0</v>
      </c>
      <c r="H358" s="415"/>
      <c r="I358" s="420">
        <f t="shared" si="67"/>
        <v>0</v>
      </c>
      <c r="J358" s="195">
        <f t="shared" si="68"/>
        <v>0</v>
      </c>
      <c r="K358" s="14"/>
      <c r="L358" s="17"/>
      <c r="M358" s="17"/>
      <c r="N358" s="297"/>
      <c r="O358" s="60">
        <f t="shared" si="69"/>
        <v>0</v>
      </c>
      <c r="P358" s="18"/>
      <c r="Q358" s="92"/>
      <c r="R358" s="60">
        <f t="shared" si="71"/>
        <v>0</v>
      </c>
      <c r="S358" s="129">
        <f t="shared" si="72"/>
        <v>0</v>
      </c>
      <c r="T358" s="150">
        <f t="shared" si="73"/>
        <v>0</v>
      </c>
      <c r="U358"/>
    </row>
    <row r="359" spans="1:21" ht="12.75">
      <c r="A359" s="49" t="s">
        <v>35</v>
      </c>
      <c r="B359" s="11"/>
      <c r="C359" s="12"/>
      <c r="D359" s="13"/>
      <c r="E359" s="14"/>
      <c r="F359" s="15"/>
      <c r="G359" s="427">
        <f t="shared" si="64"/>
        <v>0</v>
      </c>
      <c r="H359" s="415"/>
      <c r="I359" s="420">
        <f t="shared" si="67"/>
        <v>0</v>
      </c>
      <c r="J359" s="195">
        <f t="shared" si="68"/>
        <v>0</v>
      </c>
      <c r="K359" s="14"/>
      <c r="L359" s="17"/>
      <c r="M359" s="17"/>
      <c r="N359" s="297"/>
      <c r="O359" s="60">
        <f t="shared" si="69"/>
        <v>0</v>
      </c>
      <c r="P359" s="18"/>
      <c r="Q359" s="92"/>
      <c r="R359" s="60">
        <f t="shared" si="71"/>
        <v>0</v>
      </c>
      <c r="S359" s="129">
        <f t="shared" si="72"/>
        <v>0</v>
      </c>
      <c r="T359" s="150">
        <f t="shared" si="73"/>
        <v>0</v>
      </c>
      <c r="U359"/>
    </row>
    <row r="360" spans="1:21" ht="12.75">
      <c r="A360" s="49" t="s">
        <v>36</v>
      </c>
      <c r="B360" s="11"/>
      <c r="C360" s="12"/>
      <c r="D360" s="13"/>
      <c r="E360" s="14"/>
      <c r="F360" s="15"/>
      <c r="G360" s="427">
        <f t="shared" si="64"/>
        <v>0</v>
      </c>
      <c r="H360" s="415"/>
      <c r="I360" s="420">
        <f t="shared" si="67"/>
        <v>0</v>
      </c>
      <c r="J360" s="195">
        <f t="shared" si="68"/>
        <v>0</v>
      </c>
      <c r="K360" s="14"/>
      <c r="L360" s="17"/>
      <c r="M360" s="17"/>
      <c r="N360" s="297"/>
      <c r="O360" s="60">
        <f t="shared" si="69"/>
        <v>0</v>
      </c>
      <c r="P360" s="18"/>
      <c r="Q360" s="92"/>
      <c r="R360" s="60">
        <f t="shared" si="71"/>
        <v>0</v>
      </c>
      <c r="S360" s="129">
        <f t="shared" si="72"/>
        <v>0</v>
      </c>
      <c r="T360" s="150">
        <f t="shared" si="73"/>
        <v>0</v>
      </c>
      <c r="U360"/>
    </row>
    <row r="361" spans="1:21" ht="12.75">
      <c r="A361" s="49" t="s">
        <v>37</v>
      </c>
      <c r="B361" s="11"/>
      <c r="C361" s="12"/>
      <c r="D361" s="13"/>
      <c r="E361" s="14"/>
      <c r="F361" s="15"/>
      <c r="G361" s="427">
        <f t="shared" si="64"/>
        <v>0</v>
      </c>
      <c r="H361" s="415"/>
      <c r="I361" s="420">
        <f t="shared" si="67"/>
        <v>0</v>
      </c>
      <c r="J361" s="195">
        <f t="shared" si="68"/>
        <v>0</v>
      </c>
      <c r="K361" s="14"/>
      <c r="L361" s="17"/>
      <c r="M361" s="17"/>
      <c r="N361" s="297"/>
      <c r="O361" s="60">
        <f t="shared" si="69"/>
        <v>0</v>
      </c>
      <c r="P361" s="18"/>
      <c r="Q361" s="92"/>
      <c r="R361" s="60">
        <f t="shared" si="71"/>
        <v>0</v>
      </c>
      <c r="S361" s="129">
        <f t="shared" si="72"/>
        <v>0</v>
      </c>
      <c r="T361" s="150">
        <f t="shared" si="73"/>
        <v>0</v>
      </c>
      <c r="U361"/>
    </row>
    <row r="362" spans="1:21" ht="12.75">
      <c r="A362" s="49" t="s">
        <v>38</v>
      </c>
      <c r="B362" s="11"/>
      <c r="C362" s="12"/>
      <c r="D362" s="13"/>
      <c r="E362" s="14"/>
      <c r="F362" s="15"/>
      <c r="G362" s="427">
        <f t="shared" si="64"/>
        <v>0</v>
      </c>
      <c r="H362" s="415"/>
      <c r="I362" s="420">
        <f t="shared" si="67"/>
        <v>0</v>
      </c>
      <c r="J362" s="195">
        <f t="shared" si="68"/>
        <v>0</v>
      </c>
      <c r="K362" s="14"/>
      <c r="L362" s="17"/>
      <c r="M362" s="17"/>
      <c r="N362" s="297"/>
      <c r="O362" s="60">
        <f t="shared" si="69"/>
        <v>0</v>
      </c>
      <c r="P362" s="18"/>
      <c r="Q362" s="92"/>
      <c r="R362" s="60">
        <f t="shared" si="71"/>
        <v>0</v>
      </c>
      <c r="S362" s="129">
        <f t="shared" si="72"/>
        <v>0</v>
      </c>
      <c r="T362" s="150">
        <f t="shared" si="73"/>
        <v>0</v>
      </c>
      <c r="U362"/>
    </row>
    <row r="363" spans="1:21" ht="12.75">
      <c r="A363" s="49" t="s">
        <v>39</v>
      </c>
      <c r="B363" s="11"/>
      <c r="C363" s="12"/>
      <c r="D363" s="13"/>
      <c r="E363" s="14"/>
      <c r="F363" s="15"/>
      <c r="G363" s="427">
        <f t="shared" si="64"/>
        <v>0</v>
      </c>
      <c r="H363" s="415"/>
      <c r="I363" s="420">
        <f t="shared" si="67"/>
        <v>0</v>
      </c>
      <c r="J363" s="195">
        <f t="shared" si="68"/>
        <v>0</v>
      </c>
      <c r="K363" s="14"/>
      <c r="L363" s="17"/>
      <c r="M363" s="17"/>
      <c r="N363" s="297"/>
      <c r="O363" s="60">
        <f t="shared" si="69"/>
        <v>0</v>
      </c>
      <c r="P363" s="18"/>
      <c r="Q363" s="92"/>
      <c r="R363" s="60">
        <f t="shared" si="71"/>
        <v>0</v>
      </c>
      <c r="S363" s="129">
        <f t="shared" si="72"/>
        <v>0</v>
      </c>
      <c r="T363" s="150">
        <f t="shared" si="73"/>
        <v>0</v>
      </c>
      <c r="U363"/>
    </row>
    <row r="364" spans="1:21" ht="12.75">
      <c r="A364" s="49" t="s">
        <v>40</v>
      </c>
      <c r="B364" s="11"/>
      <c r="C364" s="12"/>
      <c r="D364" s="13"/>
      <c r="E364" s="14"/>
      <c r="F364" s="15"/>
      <c r="G364" s="427">
        <f t="shared" si="64"/>
        <v>0</v>
      </c>
      <c r="H364" s="415"/>
      <c r="I364" s="420">
        <f t="shared" si="67"/>
        <v>0</v>
      </c>
      <c r="J364" s="195">
        <f t="shared" si="68"/>
        <v>0</v>
      </c>
      <c r="K364" s="14"/>
      <c r="L364" s="17"/>
      <c r="M364" s="17"/>
      <c r="N364" s="297"/>
      <c r="O364" s="60">
        <f t="shared" si="69"/>
        <v>0</v>
      </c>
      <c r="P364" s="18"/>
      <c r="Q364" s="92"/>
      <c r="R364" s="60">
        <f t="shared" si="71"/>
        <v>0</v>
      </c>
      <c r="S364" s="129">
        <f t="shared" si="72"/>
        <v>0</v>
      </c>
      <c r="T364" s="150">
        <f t="shared" si="73"/>
        <v>0</v>
      </c>
      <c r="U364"/>
    </row>
    <row r="365" spans="1:21" ht="12.75">
      <c r="A365" s="49" t="s">
        <v>41</v>
      </c>
      <c r="B365" s="11"/>
      <c r="C365" s="12"/>
      <c r="D365" s="13"/>
      <c r="E365" s="14"/>
      <c r="F365" s="15"/>
      <c r="G365" s="427">
        <f t="shared" si="64"/>
        <v>0</v>
      </c>
      <c r="H365" s="415"/>
      <c r="I365" s="420">
        <f t="shared" si="67"/>
        <v>0</v>
      </c>
      <c r="J365" s="195">
        <f t="shared" si="68"/>
        <v>0</v>
      </c>
      <c r="K365" s="14"/>
      <c r="L365" s="17"/>
      <c r="M365" s="17"/>
      <c r="N365" s="297"/>
      <c r="O365" s="60">
        <f t="shared" si="69"/>
        <v>0</v>
      </c>
      <c r="P365" s="18"/>
      <c r="Q365" s="92"/>
      <c r="R365" s="60">
        <f t="shared" si="71"/>
        <v>0</v>
      </c>
      <c r="S365" s="129">
        <f t="shared" si="72"/>
        <v>0</v>
      </c>
      <c r="T365" s="150">
        <f t="shared" si="73"/>
        <v>0</v>
      </c>
      <c r="U365"/>
    </row>
    <row r="366" spans="1:21" ht="12.75">
      <c r="A366" s="49" t="s">
        <v>42</v>
      </c>
      <c r="B366" s="11"/>
      <c r="C366" s="12"/>
      <c r="D366" s="13"/>
      <c r="E366" s="14"/>
      <c r="F366" s="15"/>
      <c r="G366" s="427">
        <f t="shared" si="64"/>
        <v>0</v>
      </c>
      <c r="H366" s="415"/>
      <c r="I366" s="420">
        <f t="shared" si="67"/>
        <v>0</v>
      </c>
      <c r="J366" s="195">
        <f t="shared" si="68"/>
        <v>0</v>
      </c>
      <c r="K366" s="14"/>
      <c r="L366" s="17"/>
      <c r="M366" s="17"/>
      <c r="N366" s="297"/>
      <c r="O366" s="60">
        <f t="shared" si="69"/>
        <v>0</v>
      </c>
      <c r="P366" s="18"/>
      <c r="Q366" s="92"/>
      <c r="R366" s="60">
        <f t="shared" si="71"/>
        <v>0</v>
      </c>
      <c r="S366" s="129">
        <f t="shared" si="72"/>
        <v>0</v>
      </c>
      <c r="T366" s="150">
        <f t="shared" si="73"/>
        <v>0</v>
      </c>
      <c r="U366"/>
    </row>
    <row r="367" spans="1:21" ht="12.75">
      <c r="A367" s="49" t="s">
        <v>43</v>
      </c>
      <c r="B367" s="11"/>
      <c r="C367" s="12"/>
      <c r="D367" s="13"/>
      <c r="E367" s="14"/>
      <c r="F367" s="15"/>
      <c r="G367" s="427">
        <f t="shared" si="64"/>
        <v>0</v>
      </c>
      <c r="H367" s="415"/>
      <c r="I367" s="420">
        <f t="shared" si="67"/>
        <v>0</v>
      </c>
      <c r="J367" s="195">
        <f t="shared" si="68"/>
        <v>0</v>
      </c>
      <c r="K367" s="14"/>
      <c r="L367" s="17"/>
      <c r="M367" s="17"/>
      <c r="N367" s="297"/>
      <c r="O367" s="60">
        <f t="shared" si="69"/>
        <v>0</v>
      </c>
      <c r="P367" s="18"/>
      <c r="Q367" s="92"/>
      <c r="R367" s="60">
        <f t="shared" si="71"/>
        <v>0</v>
      </c>
      <c r="S367" s="129">
        <f t="shared" si="72"/>
        <v>0</v>
      </c>
      <c r="T367" s="150">
        <f t="shared" si="73"/>
        <v>0</v>
      </c>
      <c r="U367"/>
    </row>
    <row r="368" spans="1:21" ht="12.75">
      <c r="A368" s="49" t="s">
        <v>44</v>
      </c>
      <c r="B368" s="11"/>
      <c r="C368" s="12"/>
      <c r="D368" s="13"/>
      <c r="E368" s="14"/>
      <c r="F368" s="15"/>
      <c r="G368" s="427">
        <f t="shared" si="64"/>
        <v>0</v>
      </c>
      <c r="H368" s="415"/>
      <c r="I368" s="420">
        <f t="shared" si="67"/>
        <v>0</v>
      </c>
      <c r="J368" s="195">
        <f t="shared" si="68"/>
        <v>0</v>
      </c>
      <c r="K368" s="14"/>
      <c r="L368" s="17"/>
      <c r="M368" s="17"/>
      <c r="N368" s="297"/>
      <c r="O368" s="60">
        <f t="shared" si="69"/>
        <v>0</v>
      </c>
      <c r="P368" s="18"/>
      <c r="Q368" s="92"/>
      <c r="R368" s="60">
        <f t="shared" si="71"/>
        <v>0</v>
      </c>
      <c r="S368" s="129">
        <f t="shared" si="72"/>
        <v>0</v>
      </c>
      <c r="T368" s="150">
        <f t="shared" si="73"/>
        <v>0</v>
      </c>
      <c r="U368"/>
    </row>
    <row r="369" spans="1:21" ht="12.75">
      <c r="A369" s="49" t="s">
        <v>45</v>
      </c>
      <c r="B369" s="11"/>
      <c r="C369" s="12"/>
      <c r="D369" s="13"/>
      <c r="E369" s="14"/>
      <c r="F369" s="15"/>
      <c r="G369" s="427">
        <f t="shared" si="64"/>
        <v>0</v>
      </c>
      <c r="H369" s="415"/>
      <c r="I369" s="420">
        <f t="shared" si="67"/>
        <v>0</v>
      </c>
      <c r="J369" s="195">
        <f t="shared" si="68"/>
        <v>0</v>
      </c>
      <c r="K369" s="14"/>
      <c r="L369" s="17"/>
      <c r="M369" s="17"/>
      <c r="N369" s="297"/>
      <c r="O369" s="60">
        <f t="shared" si="69"/>
        <v>0</v>
      </c>
      <c r="P369" s="18"/>
      <c r="Q369" s="92"/>
      <c r="R369" s="60">
        <f t="shared" si="71"/>
        <v>0</v>
      </c>
      <c r="S369" s="129">
        <f t="shared" si="72"/>
        <v>0</v>
      </c>
      <c r="T369" s="150">
        <f t="shared" si="73"/>
        <v>0</v>
      </c>
      <c r="U369"/>
    </row>
    <row r="370" spans="1:21" ht="12.75">
      <c r="A370" s="49" t="s">
        <v>46</v>
      </c>
      <c r="B370" s="11"/>
      <c r="C370" s="12"/>
      <c r="D370" s="13"/>
      <c r="E370" s="14"/>
      <c r="F370" s="15"/>
      <c r="G370" s="427">
        <f t="shared" si="64"/>
        <v>0</v>
      </c>
      <c r="H370" s="415"/>
      <c r="I370" s="420">
        <f t="shared" si="67"/>
        <v>0</v>
      </c>
      <c r="J370" s="195">
        <f t="shared" si="68"/>
        <v>0</v>
      </c>
      <c r="K370" s="14"/>
      <c r="L370" s="17"/>
      <c r="M370" s="17"/>
      <c r="N370" s="297"/>
      <c r="O370" s="60">
        <f t="shared" si="69"/>
        <v>0</v>
      </c>
      <c r="P370" s="18"/>
      <c r="Q370" s="92"/>
      <c r="R370" s="60">
        <f t="shared" si="71"/>
        <v>0</v>
      </c>
      <c r="S370" s="129">
        <f t="shared" si="72"/>
        <v>0</v>
      </c>
      <c r="T370" s="150">
        <f t="shared" si="73"/>
        <v>0</v>
      </c>
      <c r="U370"/>
    </row>
    <row r="371" spans="1:21" ht="12.75">
      <c r="A371" s="49" t="s">
        <v>47</v>
      </c>
      <c r="B371" s="11"/>
      <c r="C371" s="12"/>
      <c r="D371" s="13"/>
      <c r="E371" s="14"/>
      <c r="F371" s="15"/>
      <c r="G371" s="427">
        <f t="shared" si="64"/>
        <v>0</v>
      </c>
      <c r="H371" s="415"/>
      <c r="I371" s="420">
        <f t="shared" si="67"/>
        <v>0</v>
      </c>
      <c r="J371" s="195">
        <f t="shared" si="68"/>
        <v>0</v>
      </c>
      <c r="K371" s="14"/>
      <c r="L371" s="17"/>
      <c r="M371" s="17"/>
      <c r="N371" s="297"/>
      <c r="O371" s="60">
        <f t="shared" si="69"/>
        <v>0</v>
      </c>
      <c r="P371" s="18"/>
      <c r="Q371" s="92"/>
      <c r="R371" s="60">
        <f t="shared" si="71"/>
        <v>0</v>
      </c>
      <c r="S371" s="129">
        <f t="shared" si="72"/>
        <v>0</v>
      </c>
      <c r="T371" s="150">
        <f t="shared" si="73"/>
        <v>0</v>
      </c>
      <c r="U371"/>
    </row>
    <row r="372" spans="1:21" ht="12.75">
      <c r="A372" s="49" t="s">
        <v>48</v>
      </c>
      <c r="B372" s="11"/>
      <c r="C372" s="12"/>
      <c r="D372" s="13"/>
      <c r="E372" s="14"/>
      <c r="F372" s="15"/>
      <c r="G372" s="427">
        <f t="shared" si="64"/>
        <v>0</v>
      </c>
      <c r="H372" s="415"/>
      <c r="I372" s="420">
        <f t="shared" si="67"/>
        <v>0</v>
      </c>
      <c r="J372" s="195">
        <f t="shared" si="68"/>
        <v>0</v>
      </c>
      <c r="K372" s="14"/>
      <c r="L372" s="17"/>
      <c r="M372" s="17"/>
      <c r="N372" s="297"/>
      <c r="O372" s="60">
        <f t="shared" si="69"/>
        <v>0</v>
      </c>
      <c r="P372" s="18"/>
      <c r="Q372" s="92"/>
      <c r="R372" s="60">
        <f t="shared" si="71"/>
        <v>0</v>
      </c>
      <c r="S372" s="129">
        <f t="shared" si="72"/>
        <v>0</v>
      </c>
      <c r="T372" s="150">
        <f t="shared" si="73"/>
        <v>0</v>
      </c>
      <c r="U372"/>
    </row>
    <row r="373" spans="1:21" ht="12.75">
      <c r="A373" s="49" t="s">
        <v>49</v>
      </c>
      <c r="B373" s="11"/>
      <c r="C373" s="12"/>
      <c r="D373" s="13"/>
      <c r="E373" s="14"/>
      <c r="F373" s="15"/>
      <c r="G373" s="427">
        <f t="shared" si="64"/>
        <v>0</v>
      </c>
      <c r="H373" s="415"/>
      <c r="I373" s="420">
        <f t="shared" si="67"/>
        <v>0</v>
      </c>
      <c r="J373" s="195">
        <f t="shared" si="68"/>
        <v>0</v>
      </c>
      <c r="K373" s="14"/>
      <c r="L373" s="17"/>
      <c r="M373" s="17"/>
      <c r="N373" s="297"/>
      <c r="O373" s="60">
        <f t="shared" si="69"/>
        <v>0</v>
      </c>
      <c r="P373" s="18"/>
      <c r="Q373" s="92"/>
      <c r="R373" s="60">
        <f t="shared" si="71"/>
        <v>0</v>
      </c>
      <c r="S373" s="129">
        <f t="shared" si="72"/>
        <v>0</v>
      </c>
      <c r="T373" s="150">
        <f t="shared" si="73"/>
        <v>0</v>
      </c>
      <c r="U373"/>
    </row>
    <row r="374" spans="1:21" ht="12.75">
      <c r="A374" s="49" t="s">
        <v>50</v>
      </c>
      <c r="B374" s="11"/>
      <c r="C374" s="12"/>
      <c r="D374" s="13"/>
      <c r="E374" s="14"/>
      <c r="F374" s="15"/>
      <c r="G374" s="427">
        <f t="shared" si="64"/>
        <v>0</v>
      </c>
      <c r="H374" s="415"/>
      <c r="I374" s="420">
        <f t="shared" si="67"/>
        <v>0</v>
      </c>
      <c r="J374" s="195">
        <f t="shared" si="68"/>
        <v>0</v>
      </c>
      <c r="K374" s="14"/>
      <c r="L374" s="17"/>
      <c r="M374" s="17"/>
      <c r="N374" s="297"/>
      <c r="O374" s="60">
        <f t="shared" si="69"/>
        <v>0</v>
      </c>
      <c r="P374" s="18"/>
      <c r="Q374" s="92"/>
      <c r="R374" s="60">
        <f t="shared" si="71"/>
        <v>0</v>
      </c>
      <c r="S374" s="129">
        <f t="shared" si="72"/>
        <v>0</v>
      </c>
      <c r="T374" s="150">
        <f t="shared" si="73"/>
        <v>0</v>
      </c>
      <c r="U374"/>
    </row>
    <row r="375" spans="1:21" ht="12.75">
      <c r="A375" s="10" t="s">
        <v>51</v>
      </c>
      <c r="B375" s="11"/>
      <c r="C375" s="12"/>
      <c r="D375" s="13"/>
      <c r="E375" s="14"/>
      <c r="F375" s="158"/>
      <c r="G375" s="427">
        <f t="shared" si="64"/>
        <v>0</v>
      </c>
      <c r="H375" s="415"/>
      <c r="I375" s="420">
        <f t="shared" si="67"/>
        <v>0</v>
      </c>
      <c r="J375" s="195">
        <f t="shared" si="68"/>
        <v>0</v>
      </c>
      <c r="K375" s="14"/>
      <c r="L375" s="17"/>
      <c r="M375" s="17"/>
      <c r="N375" s="297"/>
      <c r="O375" s="60">
        <f t="shared" si="69"/>
        <v>0</v>
      </c>
      <c r="P375" s="18"/>
      <c r="Q375" s="92"/>
      <c r="R375" s="60">
        <f t="shared" si="70"/>
        <v>0</v>
      </c>
      <c r="S375" s="129">
        <f aca="true" t="shared" si="74" ref="S375:S400">ROUND(IF(C375=0,0,IF((D375/C375)&gt;1,1,D375/C375)),2)</f>
        <v>0</v>
      </c>
      <c r="T375" s="150">
        <f t="shared" si="66"/>
        <v>0</v>
      </c>
      <c r="U375"/>
    </row>
    <row r="376" spans="1:21" ht="12.75">
      <c r="A376" s="10" t="s">
        <v>52</v>
      </c>
      <c r="B376" s="11"/>
      <c r="C376" s="12"/>
      <c r="D376" s="13"/>
      <c r="E376" s="14"/>
      <c r="F376" s="158"/>
      <c r="G376" s="427">
        <f t="shared" si="64"/>
        <v>0</v>
      </c>
      <c r="H376" s="415"/>
      <c r="I376" s="420">
        <f t="shared" si="67"/>
        <v>0</v>
      </c>
      <c r="J376" s="195">
        <f t="shared" si="68"/>
        <v>0</v>
      </c>
      <c r="K376" s="14"/>
      <c r="L376" s="17"/>
      <c r="M376" s="17"/>
      <c r="N376" s="297"/>
      <c r="O376" s="60">
        <f t="shared" si="69"/>
        <v>0</v>
      </c>
      <c r="P376" s="18"/>
      <c r="Q376" s="92"/>
      <c r="R376" s="60">
        <f t="shared" si="70"/>
        <v>0</v>
      </c>
      <c r="S376" s="129">
        <f t="shared" si="74"/>
        <v>0</v>
      </c>
      <c r="T376" s="134">
        <f t="shared" si="66"/>
        <v>0</v>
      </c>
      <c r="U376"/>
    </row>
    <row r="377" spans="1:21" ht="12.75">
      <c r="A377" s="49" t="s">
        <v>53</v>
      </c>
      <c r="B377" s="11"/>
      <c r="C377" s="12"/>
      <c r="D377" s="13"/>
      <c r="E377" s="14"/>
      <c r="F377" s="15"/>
      <c r="G377" s="427">
        <f t="shared" si="64"/>
        <v>0</v>
      </c>
      <c r="H377" s="415"/>
      <c r="I377" s="420">
        <f t="shared" si="67"/>
        <v>0</v>
      </c>
      <c r="J377" s="195">
        <f t="shared" si="68"/>
        <v>0</v>
      </c>
      <c r="K377" s="14"/>
      <c r="L377" s="17"/>
      <c r="M377" s="17"/>
      <c r="N377" s="297"/>
      <c r="O377" s="60">
        <f t="shared" si="69"/>
        <v>0</v>
      </c>
      <c r="P377" s="18"/>
      <c r="Q377" s="92"/>
      <c r="R377" s="60">
        <f t="shared" si="70"/>
        <v>0</v>
      </c>
      <c r="S377" s="129">
        <f t="shared" si="74"/>
        <v>0</v>
      </c>
      <c r="T377" s="150">
        <f t="shared" si="66"/>
        <v>0</v>
      </c>
      <c r="U377"/>
    </row>
    <row r="378" spans="1:21" ht="12.75">
      <c r="A378" s="49" t="s">
        <v>54</v>
      </c>
      <c r="B378" s="11"/>
      <c r="C378" s="12"/>
      <c r="D378" s="13"/>
      <c r="E378" s="14"/>
      <c r="F378" s="15"/>
      <c r="G378" s="427">
        <f t="shared" si="64"/>
        <v>0</v>
      </c>
      <c r="H378" s="415"/>
      <c r="I378" s="420">
        <f t="shared" si="67"/>
        <v>0</v>
      </c>
      <c r="J378" s="195">
        <f t="shared" si="68"/>
        <v>0</v>
      </c>
      <c r="K378" s="14"/>
      <c r="L378" s="17"/>
      <c r="M378" s="17"/>
      <c r="N378" s="297"/>
      <c r="O378" s="60">
        <f t="shared" si="69"/>
        <v>0</v>
      </c>
      <c r="P378" s="18"/>
      <c r="Q378" s="92"/>
      <c r="R378" s="60">
        <f t="shared" si="70"/>
        <v>0</v>
      </c>
      <c r="S378" s="129">
        <f t="shared" si="74"/>
        <v>0</v>
      </c>
      <c r="T378" s="150">
        <f t="shared" si="66"/>
        <v>0</v>
      </c>
      <c r="U378"/>
    </row>
    <row r="379" spans="1:21" ht="12.75">
      <c r="A379" s="10" t="s">
        <v>55</v>
      </c>
      <c r="B379" s="11"/>
      <c r="C379" s="12"/>
      <c r="D379" s="13"/>
      <c r="E379" s="14"/>
      <c r="F379" s="15"/>
      <c r="G379" s="427">
        <f t="shared" si="64"/>
        <v>0</v>
      </c>
      <c r="H379" s="415"/>
      <c r="I379" s="420">
        <f t="shared" si="67"/>
        <v>0</v>
      </c>
      <c r="J379" s="195">
        <f t="shared" si="68"/>
        <v>0</v>
      </c>
      <c r="K379" s="14"/>
      <c r="L379" s="17"/>
      <c r="M379" s="17"/>
      <c r="N379" s="297"/>
      <c r="O379" s="60">
        <f t="shared" si="69"/>
        <v>0</v>
      </c>
      <c r="P379" s="18"/>
      <c r="Q379" s="92"/>
      <c r="R379" s="60">
        <f t="shared" si="70"/>
        <v>0</v>
      </c>
      <c r="S379" s="129">
        <f t="shared" si="74"/>
        <v>0</v>
      </c>
      <c r="T379" s="134">
        <f t="shared" si="66"/>
        <v>0</v>
      </c>
      <c r="U379"/>
    </row>
    <row r="380" spans="1:21" ht="12.75">
      <c r="A380" s="10" t="s">
        <v>56</v>
      </c>
      <c r="B380" s="11"/>
      <c r="C380" s="12"/>
      <c r="D380" s="13"/>
      <c r="E380" s="14"/>
      <c r="F380" s="15"/>
      <c r="G380" s="427">
        <f t="shared" si="64"/>
        <v>0</v>
      </c>
      <c r="H380" s="415"/>
      <c r="I380" s="420">
        <f t="shared" si="67"/>
        <v>0</v>
      </c>
      <c r="J380" s="195">
        <f t="shared" si="68"/>
        <v>0</v>
      </c>
      <c r="K380" s="14"/>
      <c r="L380" s="17"/>
      <c r="M380" s="17"/>
      <c r="N380" s="297"/>
      <c r="O380" s="60">
        <f t="shared" si="69"/>
        <v>0</v>
      </c>
      <c r="P380" s="18"/>
      <c r="Q380" s="92"/>
      <c r="R380" s="60">
        <f t="shared" si="70"/>
        <v>0</v>
      </c>
      <c r="S380" s="129">
        <f t="shared" si="74"/>
        <v>0</v>
      </c>
      <c r="T380" s="134">
        <f t="shared" si="66"/>
        <v>0</v>
      </c>
      <c r="U380"/>
    </row>
    <row r="381" spans="1:21" ht="12.75">
      <c r="A381" s="49" t="s">
        <v>57</v>
      </c>
      <c r="B381" s="11"/>
      <c r="C381" s="12"/>
      <c r="D381" s="13"/>
      <c r="E381" s="14"/>
      <c r="F381" s="15"/>
      <c r="G381" s="427">
        <f t="shared" si="64"/>
        <v>0</v>
      </c>
      <c r="H381" s="415"/>
      <c r="I381" s="420">
        <f t="shared" si="67"/>
        <v>0</v>
      </c>
      <c r="J381" s="195">
        <f t="shared" si="68"/>
        <v>0</v>
      </c>
      <c r="K381" s="14"/>
      <c r="L381" s="17"/>
      <c r="M381" s="17"/>
      <c r="N381" s="297"/>
      <c r="O381" s="60">
        <f t="shared" si="69"/>
        <v>0</v>
      </c>
      <c r="P381" s="18"/>
      <c r="Q381" s="92"/>
      <c r="R381" s="60">
        <f t="shared" si="70"/>
        <v>0</v>
      </c>
      <c r="S381" s="129">
        <f t="shared" si="74"/>
        <v>0</v>
      </c>
      <c r="T381" s="150">
        <f t="shared" si="66"/>
        <v>0</v>
      </c>
      <c r="U381"/>
    </row>
    <row r="382" spans="1:21" ht="12.75">
      <c r="A382" s="49" t="s">
        <v>58</v>
      </c>
      <c r="B382" s="11"/>
      <c r="C382" s="12"/>
      <c r="D382" s="13"/>
      <c r="E382" s="14"/>
      <c r="F382" s="15"/>
      <c r="G382" s="427">
        <f t="shared" si="64"/>
        <v>0</v>
      </c>
      <c r="H382" s="415"/>
      <c r="I382" s="420">
        <f t="shared" si="67"/>
        <v>0</v>
      </c>
      <c r="J382" s="195">
        <f t="shared" si="68"/>
        <v>0</v>
      </c>
      <c r="K382" s="14"/>
      <c r="L382" s="17"/>
      <c r="M382" s="17"/>
      <c r="N382" s="297"/>
      <c r="O382" s="60">
        <f t="shared" si="69"/>
        <v>0</v>
      </c>
      <c r="P382" s="18"/>
      <c r="Q382" s="92"/>
      <c r="R382" s="60">
        <f t="shared" si="70"/>
        <v>0</v>
      </c>
      <c r="S382" s="129">
        <f t="shared" si="74"/>
        <v>0</v>
      </c>
      <c r="T382" s="150">
        <f t="shared" si="66"/>
        <v>0</v>
      </c>
      <c r="U382"/>
    </row>
    <row r="383" spans="1:21" ht="12.75">
      <c r="A383" s="49" t="s">
        <v>59</v>
      </c>
      <c r="B383" s="11"/>
      <c r="C383" s="12"/>
      <c r="D383" s="13"/>
      <c r="E383" s="14"/>
      <c r="F383" s="15"/>
      <c r="G383" s="427">
        <f t="shared" si="64"/>
        <v>0</v>
      </c>
      <c r="H383" s="415"/>
      <c r="I383" s="420">
        <f t="shared" si="67"/>
        <v>0</v>
      </c>
      <c r="J383" s="195">
        <f t="shared" si="68"/>
        <v>0</v>
      </c>
      <c r="K383" s="14"/>
      <c r="L383" s="17"/>
      <c r="M383" s="17"/>
      <c r="N383" s="297"/>
      <c r="O383" s="60">
        <f t="shared" si="69"/>
        <v>0</v>
      </c>
      <c r="P383" s="18"/>
      <c r="Q383" s="92"/>
      <c r="R383" s="60">
        <f t="shared" si="70"/>
        <v>0</v>
      </c>
      <c r="S383" s="129">
        <f t="shared" si="74"/>
        <v>0</v>
      </c>
      <c r="T383" s="150">
        <f t="shared" si="66"/>
        <v>0</v>
      </c>
      <c r="U383"/>
    </row>
    <row r="384" spans="1:21" ht="12.75">
      <c r="A384" s="49" t="s">
        <v>60</v>
      </c>
      <c r="B384" s="11"/>
      <c r="C384" s="12"/>
      <c r="D384" s="13"/>
      <c r="E384" s="14"/>
      <c r="F384" s="15"/>
      <c r="G384" s="427">
        <f t="shared" si="64"/>
        <v>0</v>
      </c>
      <c r="H384" s="415"/>
      <c r="I384" s="420">
        <f t="shared" si="67"/>
        <v>0</v>
      </c>
      <c r="J384" s="195">
        <f t="shared" si="68"/>
        <v>0</v>
      </c>
      <c r="K384" s="14"/>
      <c r="L384" s="17"/>
      <c r="M384" s="17"/>
      <c r="N384" s="297"/>
      <c r="O384" s="60">
        <f t="shared" si="69"/>
        <v>0</v>
      </c>
      <c r="P384" s="18"/>
      <c r="Q384" s="92"/>
      <c r="R384" s="60">
        <f t="shared" si="70"/>
        <v>0</v>
      </c>
      <c r="S384" s="129">
        <f t="shared" si="74"/>
        <v>0</v>
      </c>
      <c r="T384" s="150">
        <f t="shared" si="66"/>
        <v>0</v>
      </c>
      <c r="U384"/>
    </row>
    <row r="385" spans="1:21" ht="12.75">
      <c r="A385" s="49" t="s">
        <v>61</v>
      </c>
      <c r="B385" s="11"/>
      <c r="C385" s="12"/>
      <c r="D385" s="13"/>
      <c r="E385" s="14"/>
      <c r="F385" s="15"/>
      <c r="G385" s="427">
        <f t="shared" si="64"/>
        <v>0</v>
      </c>
      <c r="H385" s="415"/>
      <c r="I385" s="420">
        <f t="shared" si="67"/>
        <v>0</v>
      </c>
      <c r="J385" s="195">
        <f t="shared" si="68"/>
        <v>0</v>
      </c>
      <c r="K385" s="14"/>
      <c r="L385" s="17"/>
      <c r="M385" s="17"/>
      <c r="N385" s="297"/>
      <c r="O385" s="60">
        <f t="shared" si="69"/>
        <v>0</v>
      </c>
      <c r="P385" s="18"/>
      <c r="Q385" s="92"/>
      <c r="R385" s="60">
        <f t="shared" si="70"/>
        <v>0</v>
      </c>
      <c r="S385" s="129">
        <f t="shared" si="74"/>
        <v>0</v>
      </c>
      <c r="T385" s="150">
        <f t="shared" si="66"/>
        <v>0</v>
      </c>
      <c r="U385"/>
    </row>
    <row r="386" spans="1:21" ht="12.75">
      <c r="A386" s="49" t="s">
        <v>62</v>
      </c>
      <c r="B386" s="11"/>
      <c r="C386" s="12"/>
      <c r="D386" s="13"/>
      <c r="E386" s="14"/>
      <c r="F386" s="15"/>
      <c r="G386" s="427">
        <f t="shared" si="64"/>
        <v>0</v>
      </c>
      <c r="H386" s="415"/>
      <c r="I386" s="420">
        <f t="shared" si="67"/>
        <v>0</v>
      </c>
      <c r="J386" s="195">
        <f t="shared" si="68"/>
        <v>0</v>
      </c>
      <c r="K386" s="14"/>
      <c r="L386" s="17"/>
      <c r="M386" s="17"/>
      <c r="N386" s="297"/>
      <c r="O386" s="60">
        <f t="shared" si="69"/>
        <v>0</v>
      </c>
      <c r="P386" s="18"/>
      <c r="Q386" s="92"/>
      <c r="R386" s="60">
        <f t="shared" si="70"/>
        <v>0</v>
      </c>
      <c r="S386" s="129">
        <f t="shared" si="74"/>
        <v>0</v>
      </c>
      <c r="T386" s="150">
        <f t="shared" si="66"/>
        <v>0</v>
      </c>
      <c r="U386"/>
    </row>
    <row r="387" spans="1:21" ht="12.75">
      <c r="A387" s="49" t="s">
        <v>63</v>
      </c>
      <c r="B387" s="11"/>
      <c r="C387" s="12"/>
      <c r="D387" s="13"/>
      <c r="E387" s="14"/>
      <c r="F387" s="15"/>
      <c r="G387" s="427">
        <f t="shared" si="64"/>
        <v>0</v>
      </c>
      <c r="H387" s="415"/>
      <c r="I387" s="420">
        <f t="shared" si="67"/>
        <v>0</v>
      </c>
      <c r="J387" s="195">
        <f t="shared" si="68"/>
        <v>0</v>
      </c>
      <c r="K387" s="14"/>
      <c r="L387" s="17"/>
      <c r="M387" s="17"/>
      <c r="N387" s="297"/>
      <c r="O387" s="60">
        <f t="shared" si="69"/>
        <v>0</v>
      </c>
      <c r="P387" s="18"/>
      <c r="Q387" s="92"/>
      <c r="R387" s="60">
        <f t="shared" si="70"/>
        <v>0</v>
      </c>
      <c r="S387" s="129">
        <f t="shared" si="74"/>
        <v>0</v>
      </c>
      <c r="T387" s="150">
        <f t="shared" si="66"/>
        <v>0</v>
      </c>
      <c r="U387"/>
    </row>
    <row r="388" spans="1:21" ht="12.75">
      <c r="A388" s="49" t="s">
        <v>64</v>
      </c>
      <c r="B388" s="11"/>
      <c r="C388" s="12"/>
      <c r="D388" s="13"/>
      <c r="E388" s="14"/>
      <c r="F388" s="15"/>
      <c r="G388" s="427">
        <f t="shared" si="64"/>
        <v>0</v>
      </c>
      <c r="H388" s="415"/>
      <c r="I388" s="420">
        <f t="shared" si="67"/>
        <v>0</v>
      </c>
      <c r="J388" s="195">
        <f t="shared" si="68"/>
        <v>0</v>
      </c>
      <c r="K388" s="14"/>
      <c r="L388" s="17"/>
      <c r="M388" s="17"/>
      <c r="N388" s="297"/>
      <c r="O388" s="60">
        <f t="shared" si="69"/>
        <v>0</v>
      </c>
      <c r="P388" s="18"/>
      <c r="Q388" s="92"/>
      <c r="R388" s="60">
        <f t="shared" si="70"/>
        <v>0</v>
      </c>
      <c r="S388" s="129">
        <f t="shared" si="74"/>
        <v>0</v>
      </c>
      <c r="T388" s="150">
        <f t="shared" si="66"/>
        <v>0</v>
      </c>
      <c r="U388"/>
    </row>
    <row r="389" spans="1:21" ht="12.75">
      <c r="A389" s="49" t="s">
        <v>65</v>
      </c>
      <c r="B389" s="11"/>
      <c r="C389" s="12"/>
      <c r="D389" s="13"/>
      <c r="E389" s="14"/>
      <c r="F389" s="15"/>
      <c r="G389" s="427">
        <f t="shared" si="64"/>
        <v>0</v>
      </c>
      <c r="H389" s="415"/>
      <c r="I389" s="420">
        <f t="shared" si="67"/>
        <v>0</v>
      </c>
      <c r="J389" s="195">
        <f t="shared" si="68"/>
        <v>0</v>
      </c>
      <c r="K389" s="14"/>
      <c r="L389" s="17"/>
      <c r="M389" s="17"/>
      <c r="N389" s="297"/>
      <c r="O389" s="60">
        <f t="shared" si="69"/>
        <v>0</v>
      </c>
      <c r="P389" s="18"/>
      <c r="Q389" s="92"/>
      <c r="R389" s="60">
        <f t="shared" si="70"/>
        <v>0</v>
      </c>
      <c r="S389" s="129">
        <f t="shared" si="74"/>
        <v>0</v>
      </c>
      <c r="T389" s="150">
        <f t="shared" si="66"/>
        <v>0</v>
      </c>
      <c r="U389"/>
    </row>
    <row r="390" spans="1:21" ht="12.75">
      <c r="A390" s="49" t="s">
        <v>66</v>
      </c>
      <c r="B390" s="11"/>
      <c r="C390" s="12"/>
      <c r="D390" s="13"/>
      <c r="E390" s="14"/>
      <c r="F390" s="15"/>
      <c r="G390" s="427">
        <f t="shared" si="64"/>
        <v>0</v>
      </c>
      <c r="H390" s="415"/>
      <c r="I390" s="420">
        <f t="shared" si="67"/>
        <v>0</v>
      </c>
      <c r="J390" s="195">
        <f t="shared" si="68"/>
        <v>0</v>
      </c>
      <c r="K390" s="14"/>
      <c r="L390" s="17"/>
      <c r="M390" s="17"/>
      <c r="N390" s="297"/>
      <c r="O390" s="60">
        <f t="shared" si="69"/>
        <v>0</v>
      </c>
      <c r="P390" s="18"/>
      <c r="Q390" s="92"/>
      <c r="R390" s="60">
        <f t="shared" si="70"/>
        <v>0</v>
      </c>
      <c r="S390" s="129">
        <f t="shared" si="74"/>
        <v>0</v>
      </c>
      <c r="T390" s="150">
        <f t="shared" si="66"/>
        <v>0</v>
      </c>
      <c r="U390"/>
    </row>
    <row r="391" spans="1:21" ht="12.75">
      <c r="A391" s="49" t="s">
        <v>92</v>
      </c>
      <c r="B391" s="11"/>
      <c r="C391" s="12"/>
      <c r="D391" s="13"/>
      <c r="E391" s="14"/>
      <c r="F391" s="15"/>
      <c r="G391" s="427">
        <f t="shared" si="64"/>
        <v>0</v>
      </c>
      <c r="H391" s="415"/>
      <c r="I391" s="420">
        <f t="shared" si="67"/>
        <v>0</v>
      </c>
      <c r="J391" s="195">
        <f t="shared" si="68"/>
        <v>0</v>
      </c>
      <c r="K391" s="14"/>
      <c r="L391" s="17"/>
      <c r="M391" s="17"/>
      <c r="N391" s="297"/>
      <c r="O391" s="60">
        <f t="shared" si="69"/>
        <v>0</v>
      </c>
      <c r="P391" s="18"/>
      <c r="Q391" s="92"/>
      <c r="R391" s="60">
        <f t="shared" si="70"/>
        <v>0</v>
      </c>
      <c r="S391" s="129">
        <f t="shared" si="74"/>
        <v>0</v>
      </c>
      <c r="T391" s="150">
        <f t="shared" si="66"/>
        <v>0</v>
      </c>
      <c r="U391"/>
    </row>
    <row r="392" spans="1:21" ht="12.75">
      <c r="A392" s="49" t="s">
        <v>93</v>
      </c>
      <c r="B392" s="11"/>
      <c r="C392" s="12"/>
      <c r="D392" s="13"/>
      <c r="E392" s="14"/>
      <c r="F392" s="15"/>
      <c r="G392" s="427">
        <f t="shared" si="64"/>
        <v>0</v>
      </c>
      <c r="H392" s="415"/>
      <c r="I392" s="420">
        <f t="shared" si="67"/>
        <v>0</v>
      </c>
      <c r="J392" s="195">
        <f t="shared" si="68"/>
        <v>0</v>
      </c>
      <c r="K392" s="14"/>
      <c r="L392" s="17"/>
      <c r="M392" s="17"/>
      <c r="N392" s="297"/>
      <c r="O392" s="60">
        <f t="shared" si="69"/>
        <v>0</v>
      </c>
      <c r="P392" s="18"/>
      <c r="Q392" s="92"/>
      <c r="R392" s="60">
        <f t="shared" si="70"/>
        <v>0</v>
      </c>
      <c r="S392" s="129">
        <f t="shared" si="74"/>
        <v>0</v>
      </c>
      <c r="T392" s="150">
        <f t="shared" si="66"/>
        <v>0</v>
      </c>
      <c r="U392"/>
    </row>
    <row r="393" spans="1:21" ht="12.75">
      <c r="A393" s="49" t="s">
        <v>94</v>
      </c>
      <c r="B393" s="11"/>
      <c r="C393" s="12"/>
      <c r="D393" s="13"/>
      <c r="E393" s="14"/>
      <c r="F393" s="15"/>
      <c r="G393" s="427">
        <f t="shared" si="64"/>
        <v>0</v>
      </c>
      <c r="H393" s="415"/>
      <c r="I393" s="420">
        <f t="shared" si="67"/>
        <v>0</v>
      </c>
      <c r="J393" s="195">
        <f t="shared" si="68"/>
        <v>0</v>
      </c>
      <c r="K393" s="14"/>
      <c r="L393" s="17"/>
      <c r="M393" s="17"/>
      <c r="N393" s="297"/>
      <c r="O393" s="60">
        <f t="shared" si="69"/>
        <v>0</v>
      </c>
      <c r="P393" s="18"/>
      <c r="Q393" s="92"/>
      <c r="R393" s="60">
        <f t="shared" si="70"/>
        <v>0</v>
      </c>
      <c r="S393" s="129">
        <f t="shared" si="74"/>
        <v>0</v>
      </c>
      <c r="T393" s="150">
        <f t="shared" si="66"/>
        <v>0</v>
      </c>
      <c r="U393"/>
    </row>
    <row r="394" spans="1:21" ht="12.75">
      <c r="A394" s="49" t="s">
        <v>95</v>
      </c>
      <c r="B394" s="11"/>
      <c r="C394" s="12"/>
      <c r="D394" s="13"/>
      <c r="E394" s="14"/>
      <c r="F394" s="15"/>
      <c r="G394" s="427">
        <f t="shared" si="64"/>
        <v>0</v>
      </c>
      <c r="H394" s="415"/>
      <c r="I394" s="420">
        <f t="shared" si="67"/>
        <v>0</v>
      </c>
      <c r="J394" s="195">
        <f t="shared" si="68"/>
        <v>0</v>
      </c>
      <c r="K394" s="14"/>
      <c r="L394" s="17"/>
      <c r="M394" s="17"/>
      <c r="N394" s="297"/>
      <c r="O394" s="60">
        <f t="shared" si="69"/>
        <v>0</v>
      </c>
      <c r="P394" s="18"/>
      <c r="Q394" s="92"/>
      <c r="R394" s="60">
        <f t="shared" si="70"/>
        <v>0</v>
      </c>
      <c r="S394" s="129">
        <f t="shared" si="74"/>
        <v>0</v>
      </c>
      <c r="T394" s="150">
        <f t="shared" si="66"/>
        <v>0</v>
      </c>
      <c r="U394"/>
    </row>
    <row r="395" spans="1:21" ht="12.75">
      <c r="A395" s="49" t="s">
        <v>96</v>
      </c>
      <c r="B395" s="11"/>
      <c r="C395" s="12"/>
      <c r="D395" s="13"/>
      <c r="E395" s="14"/>
      <c r="F395" s="15"/>
      <c r="G395" s="427">
        <f t="shared" si="64"/>
        <v>0</v>
      </c>
      <c r="H395" s="415"/>
      <c r="I395" s="420">
        <f t="shared" si="67"/>
        <v>0</v>
      </c>
      <c r="J395" s="195">
        <f t="shared" si="68"/>
        <v>0</v>
      </c>
      <c r="K395" s="14"/>
      <c r="L395" s="17"/>
      <c r="M395" s="17"/>
      <c r="N395" s="297"/>
      <c r="O395" s="60">
        <f t="shared" si="69"/>
        <v>0</v>
      </c>
      <c r="P395" s="18"/>
      <c r="Q395" s="92"/>
      <c r="R395" s="60">
        <f t="shared" si="70"/>
        <v>0</v>
      </c>
      <c r="S395" s="129">
        <f t="shared" si="74"/>
        <v>0</v>
      </c>
      <c r="T395" s="150">
        <f t="shared" si="66"/>
        <v>0</v>
      </c>
      <c r="U395"/>
    </row>
    <row r="396" spans="1:21" ht="12.75">
      <c r="A396" s="49" t="s">
        <v>97</v>
      </c>
      <c r="B396" s="11"/>
      <c r="C396" s="12"/>
      <c r="D396" s="13"/>
      <c r="E396" s="14"/>
      <c r="F396" s="15"/>
      <c r="G396" s="427">
        <f t="shared" si="64"/>
        <v>0</v>
      </c>
      <c r="H396" s="415"/>
      <c r="I396" s="420">
        <f>ROUND(IF(E396=0,,H396*S396),0)</f>
        <v>0</v>
      </c>
      <c r="J396" s="195">
        <f>ROUND(IF(D396-C396&lt;0,,(I396+L396)/40*(D396-C396)*1.25),0)</f>
        <v>0</v>
      </c>
      <c r="K396" s="14"/>
      <c r="L396" s="17"/>
      <c r="M396" s="17"/>
      <c r="N396" s="297"/>
      <c r="O396" s="60">
        <f t="shared" si="69"/>
        <v>0</v>
      </c>
      <c r="P396" s="18"/>
      <c r="Q396" s="92"/>
      <c r="R396" s="60">
        <f t="shared" si="70"/>
        <v>0</v>
      </c>
      <c r="S396" s="129">
        <f t="shared" si="74"/>
        <v>0</v>
      </c>
      <c r="T396" s="134">
        <f t="shared" si="66"/>
        <v>0</v>
      </c>
      <c r="U396"/>
    </row>
    <row r="397" spans="1:21" ht="12.75">
      <c r="A397" s="49" t="s">
        <v>98</v>
      </c>
      <c r="B397" s="11"/>
      <c r="C397" s="12"/>
      <c r="D397" s="13"/>
      <c r="E397" s="14"/>
      <c r="F397" s="15"/>
      <c r="G397" s="427">
        <f t="shared" si="64"/>
        <v>0</v>
      </c>
      <c r="H397" s="415"/>
      <c r="I397" s="420">
        <f>ROUND(IF(E397=0,,H397*S397),0)</f>
        <v>0</v>
      </c>
      <c r="J397" s="195">
        <f>ROUND(IF(D397-C397&lt;0,,(I397+L397)/40*(D397-C397)*1.25),0)</f>
        <v>0</v>
      </c>
      <c r="K397" s="14"/>
      <c r="L397" s="17"/>
      <c r="M397" s="17"/>
      <c r="N397" s="297"/>
      <c r="O397" s="60">
        <f t="shared" si="69"/>
        <v>0</v>
      </c>
      <c r="P397" s="18"/>
      <c r="Q397" s="92"/>
      <c r="R397" s="60">
        <f t="shared" si="70"/>
        <v>0</v>
      </c>
      <c r="S397" s="129">
        <f t="shared" si="74"/>
        <v>0</v>
      </c>
      <c r="T397" s="134">
        <f t="shared" si="66"/>
        <v>0</v>
      </c>
      <c r="U397"/>
    </row>
    <row r="398" spans="1:21" ht="12.75">
      <c r="A398" s="49" t="s">
        <v>99</v>
      </c>
      <c r="B398" s="11"/>
      <c r="C398" s="12"/>
      <c r="D398" s="13"/>
      <c r="E398" s="14"/>
      <c r="F398" s="15"/>
      <c r="G398" s="427">
        <f t="shared" si="64"/>
        <v>0</v>
      </c>
      <c r="H398" s="415"/>
      <c r="I398" s="420">
        <f>ROUND(IF(E398=0,,H398*S398),0)</f>
        <v>0</v>
      </c>
      <c r="J398" s="195">
        <f>ROUND(IF(D398-C398&lt;0,,(I398+L398)/40*(D398-C398)*1.25),0)</f>
        <v>0</v>
      </c>
      <c r="K398" s="14"/>
      <c r="L398" s="17"/>
      <c r="M398" s="17"/>
      <c r="N398" s="297"/>
      <c r="O398" s="60">
        <f t="shared" si="69"/>
        <v>0</v>
      </c>
      <c r="P398" s="18"/>
      <c r="Q398" s="92"/>
      <c r="R398" s="60">
        <f t="shared" si="70"/>
        <v>0</v>
      </c>
      <c r="S398" s="129">
        <f t="shared" si="74"/>
        <v>0</v>
      </c>
      <c r="T398" s="134">
        <f t="shared" si="66"/>
        <v>0</v>
      </c>
      <c r="U398"/>
    </row>
    <row r="399" spans="1:21" ht="12.75">
      <c r="A399" s="49" t="s">
        <v>100</v>
      </c>
      <c r="B399" s="11"/>
      <c r="C399" s="12"/>
      <c r="D399" s="13"/>
      <c r="E399" s="14"/>
      <c r="F399" s="15"/>
      <c r="G399" s="427">
        <f t="shared" si="64"/>
        <v>0</v>
      </c>
      <c r="H399" s="415"/>
      <c r="I399" s="420">
        <f>ROUND(IF(E399=0,,H399*S399),0)</f>
        <v>0</v>
      </c>
      <c r="J399" s="195">
        <f>ROUND(IF(D399-C399&lt;0,,(I399+L399)/40*(D399-C399)*1.25),0)</f>
        <v>0</v>
      </c>
      <c r="K399" s="14"/>
      <c r="L399" s="17"/>
      <c r="M399" s="17"/>
      <c r="N399" s="297"/>
      <c r="O399" s="60">
        <f t="shared" si="69"/>
        <v>0</v>
      </c>
      <c r="P399" s="18"/>
      <c r="Q399" s="92"/>
      <c r="R399" s="60">
        <f t="shared" si="70"/>
        <v>0</v>
      </c>
      <c r="S399" s="129">
        <f t="shared" si="74"/>
        <v>0</v>
      </c>
      <c r="T399" s="134">
        <f t="shared" si="66"/>
        <v>0</v>
      </c>
      <c r="U399"/>
    </row>
    <row r="400" spans="1:21" ht="13.5" thickBot="1">
      <c r="A400" s="49" t="s">
        <v>101</v>
      </c>
      <c r="B400" s="11"/>
      <c r="C400" s="12"/>
      <c r="D400" s="13"/>
      <c r="E400" s="14"/>
      <c r="F400" s="15"/>
      <c r="G400" s="138">
        <f t="shared" si="64"/>
        <v>0</v>
      </c>
      <c r="H400" s="415"/>
      <c r="I400" s="63">
        <f>ROUND(IF(E400=0,,H400*S400),0)</f>
        <v>0</v>
      </c>
      <c r="J400" s="211">
        <f>ROUND(IF(D400-C400&lt;0,,(I400+L400)/40*(D400-C400)*1.25),0)</f>
        <v>0</v>
      </c>
      <c r="K400" s="54"/>
      <c r="L400" s="56"/>
      <c r="M400" s="56"/>
      <c r="N400" s="298"/>
      <c r="O400" s="61">
        <f t="shared" si="69"/>
        <v>0</v>
      </c>
      <c r="P400" s="18"/>
      <c r="Q400" s="419"/>
      <c r="R400" s="61">
        <f t="shared" si="70"/>
        <v>0</v>
      </c>
      <c r="S400" s="129">
        <f t="shared" si="74"/>
        <v>0</v>
      </c>
      <c r="T400" s="150">
        <f t="shared" si="66"/>
        <v>0</v>
      </c>
      <c r="U400"/>
    </row>
    <row r="401" spans="1:21" ht="12.75">
      <c r="A401" s="548" t="s">
        <v>67</v>
      </c>
      <c r="B401" s="22" t="s">
        <v>68</v>
      </c>
      <c r="C401" s="70">
        <f>SUM(C331:C400)</f>
        <v>0</v>
      </c>
      <c r="D401" s="94">
        <f>SUM(D331:D400)</f>
        <v>0</v>
      </c>
      <c r="E401" s="26"/>
      <c r="F401" s="161"/>
      <c r="G401" s="84">
        <f aca="true" t="shared" si="75" ref="G401:T401">SUM(G331:G400)</f>
        <v>0</v>
      </c>
      <c r="H401" s="83">
        <f t="shared" si="75"/>
        <v>0</v>
      </c>
      <c r="I401" s="59">
        <f t="shared" si="75"/>
        <v>0</v>
      </c>
      <c r="J401" s="93">
        <f t="shared" si="75"/>
        <v>0</v>
      </c>
      <c r="K401" s="98">
        <f t="shared" si="75"/>
        <v>0</v>
      </c>
      <c r="L401" s="99">
        <f t="shared" si="75"/>
        <v>0</v>
      </c>
      <c r="M401" s="77">
        <f t="shared" si="75"/>
        <v>0</v>
      </c>
      <c r="N401" s="100">
        <f t="shared" si="75"/>
        <v>0</v>
      </c>
      <c r="O401" s="93">
        <f t="shared" si="75"/>
        <v>0</v>
      </c>
      <c r="P401" s="139"/>
      <c r="Q401" s="75">
        <f t="shared" si="75"/>
        <v>0</v>
      </c>
      <c r="R401" s="93">
        <f t="shared" si="75"/>
        <v>0</v>
      </c>
      <c r="S401" s="84">
        <f t="shared" si="75"/>
        <v>0</v>
      </c>
      <c r="T401" s="84">
        <f t="shared" si="75"/>
        <v>0</v>
      </c>
      <c r="U401"/>
    </row>
    <row r="402" spans="1:21" ht="13.5" thickBot="1">
      <c r="A402" s="549"/>
      <c r="B402" s="27" t="s">
        <v>69</v>
      </c>
      <c r="C402" s="95">
        <f>IF(C331&gt;0,AVERAGE(C331:C400),0)</f>
        <v>0</v>
      </c>
      <c r="D402" s="96">
        <f>IF(D331&gt;0,AVERAGE(D331:D400),0)</f>
        <v>0</v>
      </c>
      <c r="E402" s="74">
        <f>IF(E331&gt;0,AVERAGE(E331:E400),0)</f>
        <v>0</v>
      </c>
      <c r="F402" s="162">
        <f>IF(F331&gt;0,AVERAGE(F331:F400),0)</f>
        <v>0</v>
      </c>
      <c r="G402" s="138">
        <f>IF(T401&gt;0,IF(G401/T401&gt;12,12,G401/T401),0)</f>
        <v>0</v>
      </c>
      <c r="H402" s="82">
        <f>IF(H331&gt;0,AVERAGE(H331:H400),0)</f>
        <v>0</v>
      </c>
      <c r="I402" s="61">
        <f>IF(S401=0,0,I401/S401)</f>
        <v>0</v>
      </c>
      <c r="J402" s="78">
        <f>IF(S401=0,0,J401/S401)</f>
        <v>0</v>
      </c>
      <c r="K402" s="63">
        <f>IF(K401&gt;0,AVERAGE(K331:K400),0)</f>
        <v>0</v>
      </c>
      <c r="L402" s="81">
        <f>IF(L401&gt;0,AVERAGE(L331:L400),0)</f>
        <v>0</v>
      </c>
      <c r="M402" s="81">
        <f>IF(M401&gt;0,AVERAGE(M331:M400),0)</f>
        <v>0</v>
      </c>
      <c r="N402" s="88">
        <f>IF(S401=0,0,N401/S401)</f>
        <v>0</v>
      </c>
      <c r="O402" s="78">
        <f>IF(S401=0,0,O401/S401)</f>
        <v>0</v>
      </c>
      <c r="P402" s="140"/>
      <c r="Q402" s="29"/>
      <c r="R402" s="29"/>
      <c r="S402" s="30"/>
      <c r="T402" s="30"/>
      <c r="U402"/>
    </row>
    <row r="403" spans="4:21" ht="12.75">
      <c r="D403" s="3"/>
      <c r="E403"/>
      <c r="N403" s="35"/>
      <c r="O403" s="34"/>
      <c r="P403" s="35"/>
      <c r="Q403" s="35" t="s">
        <v>71</v>
      </c>
      <c r="R403" s="36">
        <f>IF(S401=0,0,(R401-12*J401-Q401)/S401/12)</f>
        <v>0</v>
      </c>
      <c r="U403"/>
    </row>
    <row r="404" spans="4:21" ht="12.75">
      <c r="D404" s="3"/>
      <c r="E404"/>
      <c r="N404" s="35"/>
      <c r="O404" s="34"/>
      <c r="P404" s="35"/>
      <c r="Q404" s="35"/>
      <c r="R404" s="35"/>
      <c r="U404"/>
    </row>
    <row r="405" spans="2:21" ht="13.5" thickBot="1">
      <c r="B405" s="35" t="s">
        <v>72</v>
      </c>
      <c r="D405" s="3"/>
      <c r="E405"/>
      <c r="U405"/>
    </row>
    <row r="406" spans="2:21" ht="13.5" customHeight="1">
      <c r="B406" s="39" t="s">
        <v>73</v>
      </c>
      <c r="C406" s="551"/>
      <c r="D406" s="551"/>
      <c r="E406" s="551"/>
      <c r="F406" s="551"/>
      <c r="G406" s="551"/>
      <c r="H406" s="552"/>
      <c r="I406" s="493" t="s">
        <v>115</v>
      </c>
      <c r="J406" s="515" t="s">
        <v>165</v>
      </c>
      <c r="K406" s="495" t="s">
        <v>3</v>
      </c>
      <c r="L406" s="496"/>
      <c r="M406" s="496"/>
      <c r="N406" s="547"/>
      <c r="O406" s="493" t="s">
        <v>116</v>
      </c>
      <c r="P406" s="493"/>
      <c r="Q406" s="493" t="s">
        <v>104</v>
      </c>
      <c r="R406" s="493" t="s">
        <v>105</v>
      </c>
      <c r="S406" s="493" t="s">
        <v>117</v>
      </c>
      <c r="T406" s="493" t="s">
        <v>168</v>
      </c>
      <c r="U406"/>
    </row>
    <row r="407" spans="2:21" ht="21.75" customHeight="1" thickBot="1">
      <c r="B407" s="40" t="s">
        <v>74</v>
      </c>
      <c r="C407" s="553"/>
      <c r="D407" s="553"/>
      <c r="E407" s="553"/>
      <c r="F407" s="553"/>
      <c r="G407" s="553"/>
      <c r="H407" s="554"/>
      <c r="I407" s="494"/>
      <c r="J407" s="516"/>
      <c r="K407" s="64" t="s">
        <v>4</v>
      </c>
      <c r="L407" s="65" t="s">
        <v>5</v>
      </c>
      <c r="M407" s="126" t="s">
        <v>171</v>
      </c>
      <c r="N407" s="66" t="s">
        <v>113</v>
      </c>
      <c r="O407" s="500"/>
      <c r="P407" s="500"/>
      <c r="Q407" s="500"/>
      <c r="R407" s="500"/>
      <c r="S407" s="500"/>
      <c r="T407" s="494"/>
      <c r="U407"/>
    </row>
    <row r="408" spans="2:21" ht="12.75">
      <c r="B408" s="41" t="s">
        <v>75</v>
      </c>
      <c r="C408" s="555"/>
      <c r="D408" s="555"/>
      <c r="E408" s="555"/>
      <c r="F408" s="555"/>
      <c r="G408" s="555"/>
      <c r="H408" s="556"/>
      <c r="I408" s="115">
        <f aca="true" t="shared" si="76" ref="I408:O408">I106*12</f>
        <v>0</v>
      </c>
      <c r="J408" s="115">
        <f t="shared" si="76"/>
        <v>0</v>
      </c>
      <c r="K408" s="115">
        <f t="shared" si="76"/>
        <v>0</v>
      </c>
      <c r="L408" s="115">
        <f t="shared" si="76"/>
        <v>0</v>
      </c>
      <c r="M408" s="115">
        <f t="shared" si="76"/>
        <v>0</v>
      </c>
      <c r="N408" s="115">
        <f t="shared" si="76"/>
        <v>0</v>
      </c>
      <c r="O408" s="153">
        <f t="shared" si="76"/>
        <v>0</v>
      </c>
      <c r="P408" s="107"/>
      <c r="Q408" s="107">
        <f>Q106</f>
        <v>0</v>
      </c>
      <c r="R408" s="107">
        <f aca="true" t="shared" si="77" ref="R408:R413">O408+Q408</f>
        <v>0</v>
      </c>
      <c r="S408" s="108">
        <f>S106</f>
        <v>0</v>
      </c>
      <c r="T408" s="108">
        <f>T106</f>
        <v>0</v>
      </c>
      <c r="U408"/>
    </row>
    <row r="409" spans="2:21" ht="12.75">
      <c r="B409" s="383" t="s">
        <v>161</v>
      </c>
      <c r="C409" s="562"/>
      <c r="D409" s="563"/>
      <c r="E409" s="563"/>
      <c r="F409" s="563"/>
      <c r="G409" s="563"/>
      <c r="H409" s="564"/>
      <c r="I409" s="105">
        <f aca="true" t="shared" si="78" ref="I409:O409">I212*12</f>
        <v>0</v>
      </c>
      <c r="J409" s="105">
        <f t="shared" si="78"/>
        <v>0</v>
      </c>
      <c r="K409" s="105">
        <f t="shared" si="78"/>
        <v>0</v>
      </c>
      <c r="L409" s="105">
        <f t="shared" si="78"/>
        <v>0</v>
      </c>
      <c r="M409" s="105">
        <f t="shared" si="78"/>
        <v>0</v>
      </c>
      <c r="N409" s="105">
        <f t="shared" si="78"/>
        <v>0</v>
      </c>
      <c r="O409" s="116">
        <f t="shared" si="78"/>
        <v>0</v>
      </c>
      <c r="P409" s="109"/>
      <c r="Q409" s="109">
        <f>Q212</f>
        <v>0</v>
      </c>
      <c r="R409" s="109">
        <f t="shared" si="77"/>
        <v>0</v>
      </c>
      <c r="S409" s="110">
        <f>S212</f>
        <v>0</v>
      </c>
      <c r="T409" s="110">
        <f>T212</f>
        <v>0</v>
      </c>
      <c r="U409"/>
    </row>
    <row r="410" spans="2:21" ht="12.75">
      <c r="B410" s="42" t="s">
        <v>76</v>
      </c>
      <c r="C410" s="557"/>
      <c r="D410" s="557"/>
      <c r="E410" s="557"/>
      <c r="F410" s="557"/>
      <c r="G410" s="557"/>
      <c r="H410" s="558"/>
      <c r="I410" s="105">
        <f aca="true" t="shared" si="79" ref="I410:O410">I266*12</f>
        <v>0</v>
      </c>
      <c r="J410" s="105">
        <f t="shared" si="79"/>
        <v>0</v>
      </c>
      <c r="K410" s="105">
        <f t="shared" si="79"/>
        <v>0</v>
      </c>
      <c r="L410" s="105">
        <f t="shared" si="79"/>
        <v>0</v>
      </c>
      <c r="M410" s="105">
        <f t="shared" si="79"/>
        <v>0</v>
      </c>
      <c r="N410" s="105">
        <f t="shared" si="79"/>
        <v>0</v>
      </c>
      <c r="O410" s="116">
        <f t="shared" si="79"/>
        <v>0</v>
      </c>
      <c r="P410" s="109"/>
      <c r="Q410" s="109">
        <f>Q266</f>
        <v>0</v>
      </c>
      <c r="R410" s="109">
        <f t="shared" si="77"/>
        <v>0</v>
      </c>
      <c r="S410" s="110">
        <f>S266</f>
        <v>0</v>
      </c>
      <c r="T410" s="110">
        <f>T266</f>
        <v>0</v>
      </c>
      <c r="U410"/>
    </row>
    <row r="411" spans="2:21" ht="12.75">
      <c r="B411" s="42" t="s">
        <v>120</v>
      </c>
      <c r="C411" s="562"/>
      <c r="D411" s="563"/>
      <c r="E411" s="563"/>
      <c r="F411" s="563"/>
      <c r="G411" s="563"/>
      <c r="H411" s="564"/>
      <c r="I411" s="105">
        <f aca="true" t="shared" si="80" ref="I411:O411">I278*12</f>
        <v>0</v>
      </c>
      <c r="J411" s="105">
        <f t="shared" si="80"/>
        <v>0</v>
      </c>
      <c r="K411" s="105">
        <f t="shared" si="80"/>
        <v>0</v>
      </c>
      <c r="L411" s="105">
        <f t="shared" si="80"/>
        <v>0</v>
      </c>
      <c r="M411" s="105">
        <f t="shared" si="80"/>
        <v>0</v>
      </c>
      <c r="N411" s="105">
        <f t="shared" si="80"/>
        <v>0</v>
      </c>
      <c r="O411" s="116">
        <f t="shared" si="80"/>
        <v>0</v>
      </c>
      <c r="P411" s="109"/>
      <c r="Q411" s="109">
        <f>Q278</f>
        <v>0</v>
      </c>
      <c r="R411" s="109">
        <f t="shared" si="77"/>
        <v>0</v>
      </c>
      <c r="S411" s="110">
        <f>S278</f>
        <v>0</v>
      </c>
      <c r="T411" s="110">
        <f>T278</f>
        <v>0</v>
      </c>
      <c r="U411"/>
    </row>
    <row r="412" spans="2:21" ht="12.75">
      <c r="B412" s="42" t="s">
        <v>91</v>
      </c>
      <c r="C412" s="557"/>
      <c r="D412" s="557"/>
      <c r="E412" s="557"/>
      <c r="F412" s="557"/>
      <c r="G412" s="557"/>
      <c r="H412" s="558"/>
      <c r="I412" s="105">
        <f aca="true" t="shared" si="81" ref="I412:O412">I324*12</f>
        <v>0</v>
      </c>
      <c r="J412" s="105">
        <f t="shared" si="81"/>
        <v>0</v>
      </c>
      <c r="K412" s="105">
        <f t="shared" si="81"/>
        <v>0</v>
      </c>
      <c r="L412" s="105">
        <f t="shared" si="81"/>
        <v>0</v>
      </c>
      <c r="M412" s="105">
        <f t="shared" si="81"/>
        <v>0</v>
      </c>
      <c r="N412" s="105">
        <f t="shared" si="81"/>
        <v>0</v>
      </c>
      <c r="O412" s="116">
        <f t="shared" si="81"/>
        <v>0</v>
      </c>
      <c r="P412" s="109"/>
      <c r="Q412" s="109">
        <f>Q324</f>
        <v>0</v>
      </c>
      <c r="R412" s="109">
        <f t="shared" si="77"/>
        <v>0</v>
      </c>
      <c r="S412" s="110">
        <f>S324</f>
        <v>0</v>
      </c>
      <c r="T412" s="110">
        <f>T324</f>
        <v>0</v>
      </c>
      <c r="U412"/>
    </row>
    <row r="413" spans="2:21" ht="13.5" thickBot="1">
      <c r="B413" s="43" t="s">
        <v>77</v>
      </c>
      <c r="C413" s="568"/>
      <c r="D413" s="568"/>
      <c r="E413" s="568"/>
      <c r="F413" s="568"/>
      <c r="G413" s="568"/>
      <c r="H413" s="569"/>
      <c r="I413" s="106">
        <f aca="true" t="shared" si="82" ref="I413:O413">I401*12</f>
        <v>0</v>
      </c>
      <c r="J413" s="106">
        <f t="shared" si="82"/>
        <v>0</v>
      </c>
      <c r="K413" s="106">
        <f t="shared" si="82"/>
        <v>0</v>
      </c>
      <c r="L413" s="106">
        <f t="shared" si="82"/>
        <v>0</v>
      </c>
      <c r="M413" s="106">
        <f t="shared" si="82"/>
        <v>0</v>
      </c>
      <c r="N413" s="106">
        <f t="shared" si="82"/>
        <v>0</v>
      </c>
      <c r="O413" s="117">
        <f t="shared" si="82"/>
        <v>0</v>
      </c>
      <c r="P413" s="111"/>
      <c r="Q413" s="111">
        <f>Q401</f>
        <v>0</v>
      </c>
      <c r="R413" s="111">
        <f t="shared" si="77"/>
        <v>0</v>
      </c>
      <c r="S413" s="112">
        <f>S401</f>
        <v>0</v>
      </c>
      <c r="T413" s="112">
        <f>T401</f>
        <v>0</v>
      </c>
      <c r="U413"/>
    </row>
    <row r="414" spans="2:21" ht="13.5" thickBot="1">
      <c r="B414" s="44" t="s">
        <v>78</v>
      </c>
      <c r="C414" s="559"/>
      <c r="D414" s="560"/>
      <c r="E414" s="560"/>
      <c r="F414" s="560"/>
      <c r="G414" s="560"/>
      <c r="H414" s="561"/>
      <c r="I414" s="113">
        <f>SUM(I408:I413)</f>
        <v>0</v>
      </c>
      <c r="J414" s="113">
        <f aca="true" t="shared" si="83" ref="J414:T414">SUM(J408:J413)</f>
        <v>0</v>
      </c>
      <c r="K414" s="113">
        <f t="shared" si="83"/>
        <v>0</v>
      </c>
      <c r="L414" s="113">
        <f t="shared" si="83"/>
        <v>0</v>
      </c>
      <c r="M414" s="113">
        <f t="shared" si="83"/>
        <v>0</v>
      </c>
      <c r="N414" s="113">
        <f t="shared" si="83"/>
        <v>0</v>
      </c>
      <c r="O414" s="114">
        <f t="shared" si="83"/>
        <v>0</v>
      </c>
      <c r="P414" s="114"/>
      <c r="Q414" s="114">
        <f t="shared" si="83"/>
        <v>0</v>
      </c>
      <c r="R414" s="114">
        <f t="shared" si="83"/>
        <v>0</v>
      </c>
      <c r="S414" s="154">
        <f t="shared" si="83"/>
        <v>0</v>
      </c>
      <c r="T414" s="154">
        <f t="shared" si="83"/>
        <v>0</v>
      </c>
      <c r="U414"/>
    </row>
    <row r="415" spans="2:21" ht="12.75">
      <c r="B415" s="45"/>
      <c r="C415" s="45"/>
      <c r="D415" s="45"/>
      <c r="E415" s="45"/>
      <c r="F415" s="45"/>
      <c r="G415" s="170"/>
      <c r="H415" s="38"/>
      <c r="I415" s="38"/>
      <c r="J415" s="38"/>
      <c r="K415" s="38"/>
      <c r="L415" s="38"/>
      <c r="M415" s="38"/>
      <c r="N415" s="38"/>
      <c r="O415" s="46"/>
      <c r="P415" s="46"/>
      <c r="Q415" s="47"/>
      <c r="U415"/>
    </row>
    <row r="416" spans="2:21" ht="13.5" thickBot="1">
      <c r="B416" s="45"/>
      <c r="C416" s="45"/>
      <c r="D416" s="45"/>
      <c r="E416" s="45"/>
      <c r="F416" s="45"/>
      <c r="G416" s="170"/>
      <c r="H416" s="38"/>
      <c r="I416" s="38"/>
      <c r="J416" s="38"/>
      <c r="K416" s="38"/>
      <c r="L416" s="38"/>
      <c r="M416" s="38"/>
      <c r="N416" s="38"/>
      <c r="O416" s="46"/>
      <c r="P416" s="46"/>
      <c r="Q416" s="47"/>
      <c r="U416"/>
    </row>
    <row r="417" spans="2:19" s="31" customFormat="1" ht="13.5" thickBot="1">
      <c r="B417" s="528" t="s">
        <v>122</v>
      </c>
      <c r="C417" s="529"/>
      <c r="D417" s="529"/>
      <c r="E417" s="529"/>
      <c r="F417" s="530"/>
      <c r="G417" s="438"/>
      <c r="H417" s="439"/>
      <c r="I417" s="439"/>
      <c r="J417" s="439"/>
      <c r="K417" s="439"/>
      <c r="L417" s="439"/>
      <c r="M417" s="439"/>
      <c r="N417" s="439"/>
      <c r="O417" s="439"/>
      <c r="P417" s="440"/>
      <c r="Q417" s="440"/>
      <c r="R417" s="440"/>
      <c r="S417" s="32"/>
    </row>
    <row r="418" spans="2:19" s="31" customFormat="1" ht="12.75">
      <c r="B418" s="518" t="s">
        <v>174</v>
      </c>
      <c r="C418" s="519"/>
      <c r="D418" s="520"/>
      <c r="E418" s="521"/>
      <c r="F418" s="522"/>
      <c r="G418" s="441"/>
      <c r="H418" s="442"/>
      <c r="I418" s="443"/>
      <c r="J418" s="444"/>
      <c r="K418" s="445"/>
      <c r="L418" s="445"/>
      <c r="M418" s="445"/>
      <c r="N418" s="445"/>
      <c r="O418" s="445"/>
      <c r="P418" s="440"/>
      <c r="Q418" s="440"/>
      <c r="R418" s="440"/>
      <c r="S418" s="32"/>
    </row>
    <row r="419" spans="2:19" s="31" customFormat="1" ht="13.5" thickBot="1">
      <c r="B419" s="523" t="s">
        <v>175</v>
      </c>
      <c r="C419" s="524"/>
      <c r="D419" s="525"/>
      <c r="E419" s="526"/>
      <c r="F419" s="527"/>
      <c r="G419" s="441"/>
      <c r="H419" s="443"/>
      <c r="I419" s="443"/>
      <c r="J419" s="445"/>
      <c r="K419" s="445"/>
      <c r="L419" s="445"/>
      <c r="M419" s="445"/>
      <c r="N419" s="445"/>
      <c r="O419" s="441"/>
      <c r="P419" s="440"/>
      <c r="Q419" s="440"/>
      <c r="R419" s="440"/>
      <c r="S419" s="32"/>
    </row>
    <row r="420" spans="2:19" s="31" customFormat="1" ht="12.75">
      <c r="B420" s="118"/>
      <c r="C420" s="446"/>
      <c r="D420" s="446"/>
      <c r="E420" s="118"/>
      <c r="F420" s="118"/>
      <c r="G420" s="447"/>
      <c r="H420" s="155"/>
      <c r="I420" s="155"/>
      <c r="J420" s="445"/>
      <c r="K420" s="445"/>
      <c r="L420" s="445"/>
      <c r="M420" s="445"/>
      <c r="N420" s="445"/>
      <c r="O420" s="441"/>
      <c r="P420" s="440"/>
      <c r="Q420" s="440"/>
      <c r="R420" s="440"/>
      <c r="S420" s="32"/>
    </row>
    <row r="421" spans="3:19" s="31" customFormat="1" ht="12.75">
      <c r="C421" s="32"/>
      <c r="D421" s="32"/>
      <c r="G421" s="32"/>
      <c r="P421" s="440"/>
      <c r="Q421" s="440"/>
      <c r="R421" s="440"/>
      <c r="S421" s="32"/>
    </row>
    <row r="422" spans="1:20" s="439" customFormat="1" ht="12.75">
      <c r="A422" s="448"/>
      <c r="B422" s="474" t="s">
        <v>79</v>
      </c>
      <c r="C422" s="475"/>
      <c r="D422" s="476"/>
      <c r="E422" s="475"/>
      <c r="F422" s="48"/>
      <c r="G422" s="475"/>
      <c r="H422" s="48"/>
      <c r="I422" s="48"/>
      <c r="J422" s="48" t="s">
        <v>176</v>
      </c>
      <c r="K422" s="48"/>
      <c r="L422" s="48"/>
      <c r="M422" s="48"/>
      <c r="N422" s="48"/>
      <c r="O422" s="48"/>
      <c r="P422" s="48"/>
      <c r="Q422" s="452"/>
      <c r="R422" s="452"/>
      <c r="S422" s="450"/>
      <c r="T422" s="452"/>
    </row>
    <row r="423" spans="1:20" s="439" customFormat="1" ht="12.75">
      <c r="A423" s="448"/>
      <c r="B423" s="477" t="s">
        <v>80</v>
      </c>
      <c r="C423" s="475"/>
      <c r="D423" s="476"/>
      <c r="E423" s="475"/>
      <c r="F423" s="48"/>
      <c r="G423" s="475"/>
      <c r="H423" s="48"/>
      <c r="I423" s="48"/>
      <c r="J423" s="48"/>
      <c r="K423" s="48"/>
      <c r="L423" s="48"/>
      <c r="M423" s="48"/>
      <c r="N423" s="48"/>
      <c r="O423" s="48"/>
      <c r="P423" s="48"/>
      <c r="Q423" s="452"/>
      <c r="R423" s="452"/>
      <c r="S423" s="450"/>
      <c r="T423" s="452"/>
    </row>
    <row r="424" spans="1:20" s="439" customFormat="1" ht="12.75">
      <c r="A424" s="448"/>
      <c r="B424" s="477"/>
      <c r="C424" s="475"/>
      <c r="D424" s="476"/>
      <c r="E424" s="475"/>
      <c r="F424" s="48"/>
      <c r="G424" s="475"/>
      <c r="H424" s="48"/>
      <c r="I424" s="48"/>
      <c r="J424" s="48"/>
      <c r="K424" s="48"/>
      <c r="L424" s="48"/>
      <c r="M424" s="48"/>
      <c r="N424" s="48"/>
      <c r="O424" s="48"/>
      <c r="P424" s="48"/>
      <c r="Q424" s="452"/>
      <c r="R424" s="452"/>
      <c r="S424" s="450"/>
      <c r="T424" s="452"/>
    </row>
    <row r="425" spans="1:20" s="439" customFormat="1" ht="12.75">
      <c r="A425" s="448"/>
      <c r="B425" s="477"/>
      <c r="C425" s="475"/>
      <c r="D425" s="476"/>
      <c r="E425" s="475"/>
      <c r="F425" s="48"/>
      <c r="G425" s="475"/>
      <c r="H425" s="48"/>
      <c r="I425" s="48"/>
      <c r="J425" s="48"/>
      <c r="K425" s="48"/>
      <c r="L425" s="48"/>
      <c r="M425" s="48"/>
      <c r="N425" s="48"/>
      <c r="O425" s="48"/>
      <c r="P425" s="48"/>
      <c r="Q425" s="452"/>
      <c r="R425" s="452"/>
      <c r="S425" s="450"/>
      <c r="T425" s="452"/>
    </row>
    <row r="426" spans="1:20" s="439" customFormat="1" ht="12.75">
      <c r="A426" s="448"/>
      <c r="B426" s="453"/>
      <c r="C426" s="450"/>
      <c r="D426" s="451"/>
      <c r="E426" s="450"/>
      <c r="F426" s="452"/>
      <c r="G426" s="450"/>
      <c r="H426" s="452"/>
      <c r="I426" s="452"/>
      <c r="J426" s="452"/>
      <c r="K426" s="452"/>
      <c r="L426" s="452"/>
      <c r="M426" s="452"/>
      <c r="N426" s="452"/>
      <c r="O426" s="452"/>
      <c r="P426" s="452"/>
      <c r="Q426" s="452"/>
      <c r="R426" s="452"/>
      <c r="S426" s="450"/>
      <c r="T426" s="452"/>
    </row>
    <row r="427" spans="1:20" s="439" customFormat="1" ht="12.75">
      <c r="A427" s="448"/>
      <c r="B427" s="453"/>
      <c r="C427" s="450"/>
      <c r="D427" s="451"/>
      <c r="E427" s="450"/>
      <c r="F427" s="452"/>
      <c r="G427" s="450"/>
      <c r="H427" s="452"/>
      <c r="I427" s="452"/>
      <c r="J427" s="452"/>
      <c r="K427" s="452"/>
      <c r="L427" s="452"/>
      <c r="M427" s="452"/>
      <c r="N427" s="452"/>
      <c r="O427" s="452"/>
      <c r="P427" s="452"/>
      <c r="Q427" s="452"/>
      <c r="R427" s="452"/>
      <c r="S427" s="450"/>
      <c r="T427" s="452"/>
    </row>
  </sheetData>
  <sheetProtection password="EF0A" sheet="1"/>
  <mergeCells count="108">
    <mergeCell ref="B419:D419"/>
    <mergeCell ref="E419:F419"/>
    <mergeCell ref="H1:N1"/>
    <mergeCell ref="H2:T2"/>
    <mergeCell ref="K4:N4"/>
    <mergeCell ref="O4:O5"/>
    <mergeCell ref="P4:P5"/>
    <mergeCell ref="S4:S5"/>
    <mergeCell ref="T4:T5"/>
    <mergeCell ref="H4:I4"/>
    <mergeCell ref="B417:F417"/>
    <mergeCell ref="B418:D418"/>
    <mergeCell ref="E418:F418"/>
    <mergeCell ref="E110:F110"/>
    <mergeCell ref="H110:I110"/>
    <mergeCell ref="E4:F4"/>
    <mergeCell ref="E216:F216"/>
    <mergeCell ref="H216:I216"/>
    <mergeCell ref="A4:A5"/>
    <mergeCell ref="B4:B5"/>
    <mergeCell ref="A106:A107"/>
    <mergeCell ref="A110:A111"/>
    <mergeCell ref="B110:B111"/>
    <mergeCell ref="C110:D110"/>
    <mergeCell ref="C4:D4"/>
    <mergeCell ref="Q4:Q5"/>
    <mergeCell ref="R4:R5"/>
    <mergeCell ref="J110:J111"/>
    <mergeCell ref="K110:N110"/>
    <mergeCell ref="O110:O111"/>
    <mergeCell ref="P110:P111"/>
    <mergeCell ref="J4:J5"/>
    <mergeCell ref="K216:N216"/>
    <mergeCell ref="A212:A213"/>
    <mergeCell ref="A216:A217"/>
    <mergeCell ref="B216:B217"/>
    <mergeCell ref="C216:D216"/>
    <mergeCell ref="S216:S217"/>
    <mergeCell ref="J216:J217"/>
    <mergeCell ref="T216:T217"/>
    <mergeCell ref="S110:S111"/>
    <mergeCell ref="T110:T111"/>
    <mergeCell ref="O216:O217"/>
    <mergeCell ref="P216:P217"/>
    <mergeCell ref="Q216:Q217"/>
    <mergeCell ref="R216:R217"/>
    <mergeCell ref="Q110:Q111"/>
    <mergeCell ref="R110:R111"/>
    <mergeCell ref="A266:A267"/>
    <mergeCell ref="A270:A271"/>
    <mergeCell ref="B270:B271"/>
    <mergeCell ref="C270:D270"/>
    <mergeCell ref="E270:F270"/>
    <mergeCell ref="H270:I270"/>
    <mergeCell ref="O270:O271"/>
    <mergeCell ref="P270:P271"/>
    <mergeCell ref="E282:F282"/>
    <mergeCell ref="H282:I282"/>
    <mergeCell ref="J282:J283"/>
    <mergeCell ref="K282:N282"/>
    <mergeCell ref="O282:O283"/>
    <mergeCell ref="P282:P283"/>
    <mergeCell ref="J270:J271"/>
    <mergeCell ref="K270:N270"/>
    <mergeCell ref="A278:A279"/>
    <mergeCell ref="A282:A283"/>
    <mergeCell ref="B282:B283"/>
    <mergeCell ref="C282:D282"/>
    <mergeCell ref="S282:S283"/>
    <mergeCell ref="T282:T283"/>
    <mergeCell ref="S270:S271"/>
    <mergeCell ref="T270:T271"/>
    <mergeCell ref="Q282:Q283"/>
    <mergeCell ref="R282:R283"/>
    <mergeCell ref="Q329:Q330"/>
    <mergeCell ref="R329:R330"/>
    <mergeCell ref="Q270:Q271"/>
    <mergeCell ref="R270:R271"/>
    <mergeCell ref="A324:A325"/>
    <mergeCell ref="A329:A330"/>
    <mergeCell ref="B329:B330"/>
    <mergeCell ref="C329:D329"/>
    <mergeCell ref="E329:F329"/>
    <mergeCell ref="H329:I329"/>
    <mergeCell ref="J329:J330"/>
    <mergeCell ref="K329:N329"/>
    <mergeCell ref="O329:O330"/>
    <mergeCell ref="P329:P330"/>
    <mergeCell ref="S329:S330"/>
    <mergeCell ref="T329:T330"/>
    <mergeCell ref="A401:A402"/>
    <mergeCell ref="C406:H407"/>
    <mergeCell ref="I406:I407"/>
    <mergeCell ref="J406:J407"/>
    <mergeCell ref="C409:H409"/>
    <mergeCell ref="C414:H414"/>
    <mergeCell ref="C410:H410"/>
    <mergeCell ref="C411:H411"/>
    <mergeCell ref="C412:H412"/>
    <mergeCell ref="C413:H413"/>
    <mergeCell ref="R406:R407"/>
    <mergeCell ref="S406:S407"/>
    <mergeCell ref="T406:T407"/>
    <mergeCell ref="C408:H408"/>
    <mergeCell ref="K406:N406"/>
    <mergeCell ref="O406:O407"/>
    <mergeCell ref="P406:P407"/>
    <mergeCell ref="Q406:Q407"/>
  </mergeCells>
  <conditionalFormatting sqref="P284:P323 P331:P400 P272:P277 P6:P105 P112:P211 P218:P265">
    <cfRule type="cellIs" priority="1" dxfId="0" operator="greaterThan" stopIfTrue="1">
      <formula>12</formula>
    </cfRule>
  </conditionalFormatting>
  <printOptions/>
  <pageMargins left="0.3937007874015748" right="0.5905511811023623" top="0.5905511811023623" bottom="0.5905511811023623" header="0.31496062992125984" footer="0.5118110236220472"/>
  <pageSetup horizontalDpi="300" verticalDpi="300" orientation="landscape" paperSize="9" scale="65" r:id="rId1"/>
  <headerFooter alignWithMargins="0">
    <oddFooter>&amp;C&amp;P</oddFooter>
  </headerFooter>
  <rowBreaks count="2" manualBreakCount="2">
    <brk id="108" max="255" man="1"/>
    <brk id="2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30"/>
  <sheetViews>
    <sheetView showGridLines="0" zoomScalePageLayoutView="0" workbookViewId="0" topLeftCell="A1">
      <selection activeCell="O121" sqref="O121"/>
    </sheetView>
  </sheetViews>
  <sheetFormatPr defaultColWidth="9.625" defaultRowHeight="12.75"/>
  <cols>
    <col min="1" max="1" width="4.875" style="156" customWidth="1"/>
    <col min="2" max="2" width="20.25390625" style="156" customWidth="1"/>
    <col min="3" max="3" width="9.125" style="156" customWidth="1"/>
    <col min="4" max="4" width="7.75390625" style="156" customWidth="1"/>
    <col min="5" max="5" width="6.125" style="310" customWidth="1"/>
    <col min="6" max="6" width="6.00390625" style="156" customWidth="1"/>
    <col min="7" max="7" width="7.00390625" style="156" customWidth="1"/>
    <col min="8" max="8" width="8.25390625" style="156" customWidth="1"/>
    <col min="9" max="9" width="12.00390625" style="156" customWidth="1"/>
    <col min="10" max="10" width="7.25390625" style="156" customWidth="1"/>
    <col min="11" max="11" width="11.00390625" style="156" customWidth="1"/>
    <col min="12" max="12" width="9.375" style="156" customWidth="1"/>
    <col min="13" max="13" width="6.875" style="156" customWidth="1"/>
    <col min="14" max="14" width="7.375" style="156" customWidth="1"/>
    <col min="15" max="15" width="8.875" style="156" customWidth="1"/>
    <col min="16" max="16" width="7.875" style="156" customWidth="1"/>
    <col min="17" max="17" width="8.25390625" style="156" customWidth="1"/>
    <col min="18" max="18" width="9.25390625" style="156" customWidth="1"/>
    <col min="19" max="20" width="8.75390625" style="156" customWidth="1"/>
    <col min="21" max="21" width="9.625" style="310" customWidth="1"/>
    <col min="22" max="16384" width="9.625" style="156" customWidth="1"/>
  </cols>
  <sheetData>
    <row r="1" spans="1:19" ht="12.75">
      <c r="A1" s="308"/>
      <c r="B1" s="308"/>
      <c r="C1" s="308"/>
      <c r="D1" s="308"/>
      <c r="E1" s="309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20" ht="18">
      <c r="A2" s="308"/>
      <c r="B2" s="308"/>
      <c r="C2" s="308"/>
      <c r="D2" s="308"/>
      <c r="E2" s="309"/>
      <c r="F2" s="308"/>
      <c r="G2" s="308"/>
      <c r="H2" s="308"/>
      <c r="I2" s="580" t="s">
        <v>202</v>
      </c>
      <c r="J2" s="580"/>
      <c r="K2" s="580"/>
      <c r="L2" s="580"/>
      <c r="M2" s="580"/>
      <c r="N2" s="580"/>
      <c r="O2" s="581"/>
      <c r="P2" s="581"/>
      <c r="Q2" s="581"/>
      <c r="R2" s="581"/>
      <c r="S2" s="581"/>
      <c r="T2" s="581"/>
    </row>
    <row r="3" spans="1:20" ht="12.75">
      <c r="A3" s="308"/>
      <c r="B3" s="308"/>
      <c r="C3" s="308"/>
      <c r="D3" s="308"/>
      <c r="E3" s="309"/>
      <c r="F3" s="308"/>
      <c r="G3" s="308"/>
      <c r="H3" s="308"/>
      <c r="I3" s="582" t="s">
        <v>81</v>
      </c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</row>
    <row r="4" spans="1:19" ht="12.75">
      <c r="A4" s="308"/>
      <c r="B4" s="432" t="s">
        <v>170</v>
      </c>
      <c r="C4" s="308"/>
      <c r="D4" s="308"/>
      <c r="E4" s="309"/>
      <c r="F4" s="308"/>
      <c r="G4" s="308"/>
      <c r="H4" s="308"/>
      <c r="I4" s="308"/>
      <c r="J4" s="308"/>
      <c r="K4" s="311"/>
      <c r="L4" s="311"/>
      <c r="M4" s="311"/>
      <c r="N4" s="308"/>
      <c r="O4" s="308"/>
      <c r="P4" s="308"/>
      <c r="Q4" s="308"/>
      <c r="R4" s="308"/>
      <c r="S4" s="308"/>
    </row>
    <row r="5" spans="2:4" s="308" customFormat="1" ht="12" customHeight="1" thickBot="1">
      <c r="B5" s="312" t="s">
        <v>82</v>
      </c>
      <c r="D5" s="309"/>
    </row>
    <row r="6" spans="1:21" ht="12" customHeight="1">
      <c r="A6" s="570"/>
      <c r="B6" s="507" t="s">
        <v>177</v>
      </c>
      <c r="C6" s="572" t="s">
        <v>1</v>
      </c>
      <c r="D6" s="573"/>
      <c r="E6" s="574" t="s">
        <v>2</v>
      </c>
      <c r="F6" s="575"/>
      <c r="G6" s="313"/>
      <c r="H6" s="575" t="s">
        <v>102</v>
      </c>
      <c r="I6" s="587"/>
      <c r="J6" s="576" t="s">
        <v>164</v>
      </c>
      <c r="K6" s="583" t="s">
        <v>3</v>
      </c>
      <c r="L6" s="584"/>
      <c r="M6" s="584"/>
      <c r="N6" s="585"/>
      <c r="O6" s="576" t="s">
        <v>103</v>
      </c>
      <c r="P6" s="576" t="s">
        <v>119</v>
      </c>
      <c r="Q6" s="588" t="s">
        <v>104</v>
      </c>
      <c r="R6" s="576" t="s">
        <v>105</v>
      </c>
      <c r="S6" s="578" t="s">
        <v>106</v>
      </c>
      <c r="T6" s="493" t="s">
        <v>163</v>
      </c>
      <c r="U6" s="156"/>
    </row>
    <row r="7" spans="1:21" ht="23.25" customHeight="1" thickBot="1">
      <c r="A7" s="571"/>
      <c r="B7" s="508"/>
      <c r="C7" s="314" t="s">
        <v>107</v>
      </c>
      <c r="D7" s="315" t="s">
        <v>108</v>
      </c>
      <c r="E7" s="314" t="s">
        <v>109</v>
      </c>
      <c r="F7" s="316" t="s">
        <v>110</v>
      </c>
      <c r="G7" s="317" t="s">
        <v>118</v>
      </c>
      <c r="H7" s="318" t="s">
        <v>111</v>
      </c>
      <c r="I7" s="317" t="s">
        <v>108</v>
      </c>
      <c r="J7" s="577"/>
      <c r="K7" s="319" t="s">
        <v>4</v>
      </c>
      <c r="L7" s="320" t="s">
        <v>5</v>
      </c>
      <c r="M7" s="320" t="s">
        <v>112</v>
      </c>
      <c r="N7" s="321" t="s">
        <v>113</v>
      </c>
      <c r="O7" s="586"/>
      <c r="P7" s="577"/>
      <c r="Q7" s="589"/>
      <c r="R7" s="577"/>
      <c r="S7" s="579"/>
      <c r="T7" s="494"/>
      <c r="U7" s="156"/>
    </row>
    <row r="8" spans="1:21" ht="12.75">
      <c r="A8" s="322" t="s">
        <v>7</v>
      </c>
      <c r="B8" s="323" t="s">
        <v>189</v>
      </c>
      <c r="C8" s="324">
        <v>4</v>
      </c>
      <c r="D8" s="325">
        <v>4</v>
      </c>
      <c r="E8" s="326">
        <v>13</v>
      </c>
      <c r="F8" s="327">
        <v>6</v>
      </c>
      <c r="G8" s="402">
        <f>IF(F8&gt;0,D8/C8*(F8+P8/12),0)</f>
        <v>6</v>
      </c>
      <c r="H8" s="328">
        <v>45140</v>
      </c>
      <c r="I8" s="400">
        <f aca="true" t="shared" si="0" ref="I8:I17">ROUND(IF(E8=0,,H8*S8),0)</f>
        <v>45140</v>
      </c>
      <c r="J8" s="69">
        <f>ROUND(IF((D8-C8)&lt;0,,(I8+K8+L8+M8+N8)/40*(D8-C8)*2),0)</f>
        <v>0</v>
      </c>
      <c r="K8" s="326">
        <v>14020</v>
      </c>
      <c r="L8" s="331"/>
      <c r="M8" s="331"/>
      <c r="N8" s="332"/>
      <c r="O8" s="59">
        <f>SUM(I8:N8)</f>
        <v>59160</v>
      </c>
      <c r="P8" s="333"/>
      <c r="Q8" s="334"/>
      <c r="R8" s="69">
        <f>SUM(O8*12+Q8)</f>
        <v>709920</v>
      </c>
      <c r="S8" s="120">
        <f aca="true" t="shared" si="1" ref="S8:S27">ROUND(IF(C8=0,0,IF((D8/C8)&gt;1,1,D8/C8)),2)</f>
        <v>1</v>
      </c>
      <c r="T8" s="133">
        <f>ROUND(IF(C8=0,0,D8/C8),2)</f>
        <v>1</v>
      </c>
      <c r="U8" s="156"/>
    </row>
    <row r="9" spans="1:21" ht="12.75">
      <c r="A9" s="335" t="s">
        <v>8</v>
      </c>
      <c r="B9" s="336" t="s">
        <v>190</v>
      </c>
      <c r="C9" s="324">
        <v>8</v>
      </c>
      <c r="D9" s="325">
        <v>8</v>
      </c>
      <c r="E9" s="328">
        <v>12</v>
      </c>
      <c r="F9" s="337">
        <v>5</v>
      </c>
      <c r="G9" s="402">
        <f aca="true" t="shared" si="2" ref="G9:G27">IF(F9&gt;0,D9/C9*(F9+P9/12),0)</f>
        <v>5</v>
      </c>
      <c r="H9" s="338">
        <v>38560</v>
      </c>
      <c r="I9" s="400">
        <f t="shared" si="0"/>
        <v>38560</v>
      </c>
      <c r="J9" s="69">
        <f aca="true" t="shared" si="3" ref="J9:J27">ROUND(IF((D9-C9)&lt;0,,(I9+K9+L9+M9+N9)/40*(D9-C9)*2),0)</f>
        <v>0</v>
      </c>
      <c r="K9" s="338">
        <v>8640</v>
      </c>
      <c r="L9" s="339"/>
      <c r="M9" s="339"/>
      <c r="N9" s="329"/>
      <c r="O9" s="60">
        <f aca="true" t="shared" si="4" ref="O9:O27">SUM(I9:N9)</f>
        <v>47200</v>
      </c>
      <c r="P9" s="340"/>
      <c r="Q9" s="341"/>
      <c r="R9" s="69">
        <f aca="true" t="shared" si="5" ref="R9:R27">SUM(O9*12+Q9)</f>
        <v>566400</v>
      </c>
      <c r="S9" s="120">
        <f t="shared" si="1"/>
        <v>1</v>
      </c>
      <c r="T9" s="134">
        <f aca="true" t="shared" si="6" ref="T9:T27">ROUND(IF(C9=0,0,D9/C9),2)</f>
        <v>1</v>
      </c>
      <c r="U9" s="156"/>
    </row>
    <row r="10" spans="1:21" ht="12.75">
      <c r="A10" s="335" t="s">
        <v>9</v>
      </c>
      <c r="B10" s="336" t="s">
        <v>191</v>
      </c>
      <c r="C10" s="324">
        <v>10</v>
      </c>
      <c r="D10" s="325">
        <v>10</v>
      </c>
      <c r="E10" s="328">
        <v>12</v>
      </c>
      <c r="F10" s="337">
        <v>3</v>
      </c>
      <c r="G10" s="402">
        <f t="shared" si="2"/>
        <v>3.3333333333333335</v>
      </c>
      <c r="H10" s="338">
        <v>34850</v>
      </c>
      <c r="I10" s="400">
        <f t="shared" si="0"/>
        <v>34850</v>
      </c>
      <c r="J10" s="69">
        <f t="shared" si="3"/>
        <v>0</v>
      </c>
      <c r="K10" s="338">
        <v>7350</v>
      </c>
      <c r="L10" s="339"/>
      <c r="M10" s="339"/>
      <c r="N10" s="329"/>
      <c r="O10" s="60">
        <f t="shared" si="4"/>
        <v>42200</v>
      </c>
      <c r="P10" s="340">
        <v>4</v>
      </c>
      <c r="Q10" s="341"/>
      <c r="R10" s="69">
        <f t="shared" si="5"/>
        <v>506400</v>
      </c>
      <c r="S10" s="120">
        <f t="shared" si="1"/>
        <v>1</v>
      </c>
      <c r="T10" s="134">
        <f t="shared" si="6"/>
        <v>1</v>
      </c>
      <c r="U10" s="156"/>
    </row>
    <row r="11" spans="1:21" ht="12.75">
      <c r="A11" s="335" t="s">
        <v>10</v>
      </c>
      <c r="B11" s="336" t="s">
        <v>192</v>
      </c>
      <c r="C11" s="324">
        <v>21</v>
      </c>
      <c r="D11" s="325">
        <v>21</v>
      </c>
      <c r="E11" s="328">
        <v>12</v>
      </c>
      <c r="F11" s="337">
        <v>4</v>
      </c>
      <c r="G11" s="402">
        <f t="shared" si="2"/>
        <v>4</v>
      </c>
      <c r="H11" s="338">
        <v>36300</v>
      </c>
      <c r="I11" s="400">
        <f t="shared" si="0"/>
        <v>36300</v>
      </c>
      <c r="J11" s="69">
        <f t="shared" si="3"/>
        <v>0</v>
      </c>
      <c r="K11" s="338"/>
      <c r="L11" s="339">
        <v>1500</v>
      </c>
      <c r="M11" s="339"/>
      <c r="N11" s="329"/>
      <c r="O11" s="60">
        <f t="shared" si="4"/>
        <v>37800</v>
      </c>
      <c r="P11" s="340"/>
      <c r="Q11" s="341"/>
      <c r="R11" s="69">
        <f t="shared" si="5"/>
        <v>453600</v>
      </c>
      <c r="S11" s="120">
        <f t="shared" si="1"/>
        <v>1</v>
      </c>
      <c r="T11" s="134">
        <f t="shared" si="6"/>
        <v>1</v>
      </c>
      <c r="U11" s="156"/>
    </row>
    <row r="12" spans="1:21" ht="12.75">
      <c r="A12" s="335" t="s">
        <v>11</v>
      </c>
      <c r="B12" s="336" t="s">
        <v>192</v>
      </c>
      <c r="C12" s="324">
        <v>21</v>
      </c>
      <c r="D12" s="325">
        <v>24</v>
      </c>
      <c r="E12" s="328">
        <v>12</v>
      </c>
      <c r="F12" s="337">
        <v>6</v>
      </c>
      <c r="G12" s="402">
        <f t="shared" si="2"/>
        <v>6.857142857142857</v>
      </c>
      <c r="H12" s="338">
        <v>41780</v>
      </c>
      <c r="I12" s="400">
        <f t="shared" si="0"/>
        <v>41780</v>
      </c>
      <c r="J12" s="69">
        <f t="shared" si="3"/>
        <v>6492</v>
      </c>
      <c r="K12" s="338"/>
      <c r="L12" s="339">
        <v>1500</v>
      </c>
      <c r="M12" s="339"/>
      <c r="N12" s="329"/>
      <c r="O12" s="60">
        <f t="shared" si="4"/>
        <v>49772</v>
      </c>
      <c r="P12" s="340"/>
      <c r="Q12" s="341"/>
      <c r="R12" s="69">
        <f t="shared" si="5"/>
        <v>597264</v>
      </c>
      <c r="S12" s="120">
        <f t="shared" si="1"/>
        <v>1</v>
      </c>
      <c r="T12" s="134">
        <f t="shared" si="6"/>
        <v>1.14</v>
      </c>
      <c r="U12" s="156"/>
    </row>
    <row r="13" spans="1:21" ht="12.75">
      <c r="A13" s="335" t="s">
        <v>12</v>
      </c>
      <c r="B13" s="336" t="s">
        <v>192</v>
      </c>
      <c r="C13" s="324">
        <v>21</v>
      </c>
      <c r="D13" s="325">
        <v>22</v>
      </c>
      <c r="E13" s="328">
        <v>12</v>
      </c>
      <c r="F13" s="337">
        <v>5</v>
      </c>
      <c r="G13" s="402">
        <f t="shared" si="2"/>
        <v>5.238095238095238</v>
      </c>
      <c r="H13" s="338">
        <v>38560</v>
      </c>
      <c r="I13" s="400">
        <f t="shared" si="0"/>
        <v>38560</v>
      </c>
      <c r="J13" s="69">
        <f t="shared" si="3"/>
        <v>2003</v>
      </c>
      <c r="K13" s="338"/>
      <c r="L13" s="339">
        <v>1500</v>
      </c>
      <c r="M13" s="339"/>
      <c r="N13" s="329"/>
      <c r="O13" s="60">
        <f t="shared" si="4"/>
        <v>42063</v>
      </c>
      <c r="P13" s="340"/>
      <c r="Q13" s="341"/>
      <c r="R13" s="69">
        <f t="shared" si="5"/>
        <v>504756</v>
      </c>
      <c r="S13" s="120">
        <f t="shared" si="1"/>
        <v>1</v>
      </c>
      <c r="T13" s="134">
        <f t="shared" si="6"/>
        <v>1.05</v>
      </c>
      <c r="U13" s="156"/>
    </row>
    <row r="14" spans="1:21" ht="12.75">
      <c r="A14" s="335" t="s">
        <v>13</v>
      </c>
      <c r="B14" s="336" t="s">
        <v>193</v>
      </c>
      <c r="C14" s="324">
        <v>20</v>
      </c>
      <c r="D14" s="325">
        <v>20</v>
      </c>
      <c r="E14" s="328">
        <v>13</v>
      </c>
      <c r="F14" s="337">
        <v>4</v>
      </c>
      <c r="G14" s="402">
        <f t="shared" si="2"/>
        <v>4</v>
      </c>
      <c r="H14" s="338">
        <v>38720</v>
      </c>
      <c r="I14" s="400">
        <v>24550</v>
      </c>
      <c r="J14" s="69">
        <f t="shared" si="3"/>
        <v>0</v>
      </c>
      <c r="K14" s="338"/>
      <c r="L14" s="339"/>
      <c r="M14" s="339"/>
      <c r="N14" s="329"/>
      <c r="O14" s="60">
        <f t="shared" si="4"/>
        <v>24550</v>
      </c>
      <c r="P14" s="340"/>
      <c r="Q14" s="341"/>
      <c r="R14" s="69">
        <f t="shared" si="5"/>
        <v>294600</v>
      </c>
      <c r="S14" s="120">
        <f t="shared" si="1"/>
        <v>1</v>
      </c>
      <c r="T14" s="134">
        <f t="shared" si="6"/>
        <v>1</v>
      </c>
      <c r="U14" s="156"/>
    </row>
    <row r="15" spans="1:21" ht="12.75">
      <c r="A15" s="335" t="s">
        <v>14</v>
      </c>
      <c r="B15" s="336" t="s">
        <v>194</v>
      </c>
      <c r="C15" s="324">
        <v>21</v>
      </c>
      <c r="D15" s="325">
        <v>22</v>
      </c>
      <c r="E15" s="328">
        <v>12</v>
      </c>
      <c r="F15" s="337">
        <v>2</v>
      </c>
      <c r="G15" s="402">
        <f t="shared" si="2"/>
        <v>2.619047619047619</v>
      </c>
      <c r="H15" s="338">
        <v>33500</v>
      </c>
      <c r="I15" s="400">
        <f t="shared" si="0"/>
        <v>33500</v>
      </c>
      <c r="J15" s="69">
        <f t="shared" si="3"/>
        <v>1675</v>
      </c>
      <c r="K15" s="338"/>
      <c r="L15" s="339"/>
      <c r="M15" s="339"/>
      <c r="N15" s="329"/>
      <c r="O15" s="60">
        <f t="shared" si="4"/>
        <v>35175</v>
      </c>
      <c r="P15" s="340">
        <v>6</v>
      </c>
      <c r="Q15" s="341"/>
      <c r="R15" s="69">
        <f t="shared" si="5"/>
        <v>422100</v>
      </c>
      <c r="S15" s="120">
        <f t="shared" si="1"/>
        <v>1</v>
      </c>
      <c r="T15" s="134">
        <f t="shared" si="6"/>
        <v>1.05</v>
      </c>
      <c r="U15" s="156"/>
    </row>
    <row r="16" spans="1:21" ht="12.75">
      <c r="A16" s="335" t="s">
        <v>15</v>
      </c>
      <c r="B16" s="336" t="s">
        <v>194</v>
      </c>
      <c r="C16" s="324">
        <v>21</v>
      </c>
      <c r="D16" s="325">
        <v>23</v>
      </c>
      <c r="E16" s="328">
        <v>11</v>
      </c>
      <c r="F16" s="337">
        <v>1</v>
      </c>
      <c r="G16" s="402">
        <f t="shared" si="2"/>
        <v>1.642857142857143</v>
      </c>
      <c r="H16" s="338">
        <v>32120</v>
      </c>
      <c r="I16" s="400">
        <f t="shared" si="0"/>
        <v>32120</v>
      </c>
      <c r="J16" s="69">
        <f t="shared" si="3"/>
        <v>3212</v>
      </c>
      <c r="K16" s="338"/>
      <c r="L16" s="339"/>
      <c r="M16" s="339"/>
      <c r="N16" s="329"/>
      <c r="O16" s="60">
        <f t="shared" si="4"/>
        <v>35332</v>
      </c>
      <c r="P16" s="340">
        <v>6</v>
      </c>
      <c r="Q16" s="341"/>
      <c r="R16" s="69">
        <f t="shared" si="5"/>
        <v>423984</v>
      </c>
      <c r="S16" s="120">
        <f t="shared" si="1"/>
        <v>1</v>
      </c>
      <c r="T16" s="134">
        <f t="shared" si="6"/>
        <v>1.1</v>
      </c>
      <c r="U16" s="156"/>
    </row>
    <row r="17" spans="1:21" ht="12.75">
      <c r="A17" s="335" t="s">
        <v>16</v>
      </c>
      <c r="B17" s="336" t="s">
        <v>194</v>
      </c>
      <c r="C17" s="324">
        <v>21</v>
      </c>
      <c r="D17" s="325">
        <v>10</v>
      </c>
      <c r="E17" s="328">
        <v>12</v>
      </c>
      <c r="F17" s="337">
        <v>2</v>
      </c>
      <c r="G17" s="402">
        <f t="shared" si="2"/>
        <v>0.9523809523809523</v>
      </c>
      <c r="H17" s="338">
        <v>33500</v>
      </c>
      <c r="I17" s="400">
        <f t="shared" si="0"/>
        <v>16080</v>
      </c>
      <c r="J17" s="69">
        <f t="shared" si="3"/>
        <v>0</v>
      </c>
      <c r="K17" s="338"/>
      <c r="L17" s="339"/>
      <c r="M17" s="339"/>
      <c r="N17" s="329"/>
      <c r="O17" s="60">
        <f t="shared" si="4"/>
        <v>16080</v>
      </c>
      <c r="P17" s="340"/>
      <c r="Q17" s="341"/>
      <c r="R17" s="69">
        <f t="shared" si="5"/>
        <v>192960</v>
      </c>
      <c r="S17" s="120">
        <f t="shared" si="1"/>
        <v>0.48</v>
      </c>
      <c r="T17" s="134">
        <f t="shared" si="6"/>
        <v>0.48</v>
      </c>
      <c r="U17" s="156"/>
    </row>
    <row r="18" spans="1:21" ht="12.75">
      <c r="A18" s="335" t="s">
        <v>17</v>
      </c>
      <c r="B18" s="336"/>
      <c r="C18" s="342"/>
      <c r="D18" s="343"/>
      <c r="E18" s="338"/>
      <c r="F18" s="344"/>
      <c r="G18" s="402">
        <f t="shared" si="2"/>
        <v>0</v>
      </c>
      <c r="H18" s="345"/>
      <c r="I18" s="400">
        <f aca="true" t="shared" si="7" ref="I18:I27">ROUND(IF(D18=0,,H18*S18),0)</f>
        <v>0</v>
      </c>
      <c r="J18" s="69">
        <f t="shared" si="3"/>
        <v>0</v>
      </c>
      <c r="K18" s="338"/>
      <c r="L18" s="339"/>
      <c r="M18" s="339"/>
      <c r="N18" s="329"/>
      <c r="O18" s="60">
        <f t="shared" si="4"/>
        <v>0</v>
      </c>
      <c r="P18" s="340"/>
      <c r="Q18" s="341"/>
      <c r="R18" s="69">
        <f t="shared" si="5"/>
        <v>0</v>
      </c>
      <c r="S18" s="120">
        <f t="shared" si="1"/>
        <v>0</v>
      </c>
      <c r="T18" s="134">
        <f t="shared" si="6"/>
        <v>0</v>
      </c>
      <c r="U18" s="156"/>
    </row>
    <row r="19" spans="1:21" ht="12.75">
      <c r="A19" s="335" t="s">
        <v>18</v>
      </c>
      <c r="B19" s="336"/>
      <c r="C19" s="342"/>
      <c r="D19" s="343"/>
      <c r="E19" s="338"/>
      <c r="F19" s="344"/>
      <c r="G19" s="402">
        <f t="shared" si="2"/>
        <v>0</v>
      </c>
      <c r="H19" s="345"/>
      <c r="I19" s="400">
        <f t="shared" si="7"/>
        <v>0</v>
      </c>
      <c r="J19" s="69">
        <f t="shared" si="3"/>
        <v>0</v>
      </c>
      <c r="K19" s="338"/>
      <c r="L19" s="339"/>
      <c r="M19" s="339"/>
      <c r="N19" s="329"/>
      <c r="O19" s="60">
        <f t="shared" si="4"/>
        <v>0</v>
      </c>
      <c r="P19" s="340"/>
      <c r="Q19" s="341"/>
      <c r="R19" s="69">
        <f t="shared" si="5"/>
        <v>0</v>
      </c>
      <c r="S19" s="120">
        <f t="shared" si="1"/>
        <v>0</v>
      </c>
      <c r="T19" s="134">
        <f t="shared" si="6"/>
        <v>0</v>
      </c>
      <c r="U19" s="156"/>
    </row>
    <row r="20" spans="1:21" ht="12.75">
      <c r="A20" s="335" t="s">
        <v>19</v>
      </c>
      <c r="B20" s="336"/>
      <c r="C20" s="342"/>
      <c r="D20" s="343"/>
      <c r="E20" s="338"/>
      <c r="F20" s="344"/>
      <c r="G20" s="402">
        <f t="shared" si="2"/>
        <v>0</v>
      </c>
      <c r="H20" s="345"/>
      <c r="I20" s="400">
        <f t="shared" si="7"/>
        <v>0</v>
      </c>
      <c r="J20" s="69">
        <f t="shared" si="3"/>
        <v>0</v>
      </c>
      <c r="K20" s="338"/>
      <c r="L20" s="339"/>
      <c r="M20" s="339"/>
      <c r="N20" s="329"/>
      <c r="O20" s="60">
        <f t="shared" si="4"/>
        <v>0</v>
      </c>
      <c r="P20" s="340"/>
      <c r="Q20" s="341"/>
      <c r="R20" s="69">
        <f t="shared" si="5"/>
        <v>0</v>
      </c>
      <c r="S20" s="120">
        <f t="shared" si="1"/>
        <v>0</v>
      </c>
      <c r="T20" s="134">
        <f t="shared" si="6"/>
        <v>0</v>
      </c>
      <c r="U20" s="156"/>
    </row>
    <row r="21" spans="1:21" ht="12.75">
      <c r="A21" s="335" t="s">
        <v>20</v>
      </c>
      <c r="B21" s="336"/>
      <c r="C21" s="342"/>
      <c r="D21" s="343"/>
      <c r="E21" s="338"/>
      <c r="F21" s="344"/>
      <c r="G21" s="402">
        <f t="shared" si="2"/>
        <v>0</v>
      </c>
      <c r="H21" s="345"/>
      <c r="I21" s="400">
        <f t="shared" si="7"/>
        <v>0</v>
      </c>
      <c r="J21" s="69">
        <f t="shared" si="3"/>
        <v>0</v>
      </c>
      <c r="K21" s="338"/>
      <c r="L21" s="339"/>
      <c r="M21" s="339"/>
      <c r="N21" s="329"/>
      <c r="O21" s="60">
        <f t="shared" si="4"/>
        <v>0</v>
      </c>
      <c r="P21" s="340"/>
      <c r="Q21" s="341"/>
      <c r="R21" s="69">
        <f t="shared" si="5"/>
        <v>0</v>
      </c>
      <c r="S21" s="120">
        <f t="shared" si="1"/>
        <v>0</v>
      </c>
      <c r="T21" s="134">
        <f t="shared" si="6"/>
        <v>0</v>
      </c>
      <c r="U21" s="156"/>
    </row>
    <row r="22" spans="1:21" ht="12.75">
      <c r="A22" s="335" t="s">
        <v>21</v>
      </c>
      <c r="B22" s="336"/>
      <c r="C22" s="342"/>
      <c r="D22" s="343"/>
      <c r="E22" s="338"/>
      <c r="F22" s="344"/>
      <c r="G22" s="402">
        <f t="shared" si="2"/>
        <v>0</v>
      </c>
      <c r="H22" s="345"/>
      <c r="I22" s="400">
        <f t="shared" si="7"/>
        <v>0</v>
      </c>
      <c r="J22" s="69">
        <f t="shared" si="3"/>
        <v>0</v>
      </c>
      <c r="K22" s="338"/>
      <c r="L22" s="339"/>
      <c r="M22" s="339"/>
      <c r="N22" s="329"/>
      <c r="O22" s="60">
        <f t="shared" si="4"/>
        <v>0</v>
      </c>
      <c r="P22" s="340"/>
      <c r="Q22" s="341"/>
      <c r="R22" s="69">
        <f t="shared" si="5"/>
        <v>0</v>
      </c>
      <c r="S22" s="120">
        <f t="shared" si="1"/>
        <v>0</v>
      </c>
      <c r="T22" s="134">
        <f t="shared" si="6"/>
        <v>0</v>
      </c>
      <c r="U22" s="156"/>
    </row>
    <row r="23" spans="1:21" ht="12.75">
      <c r="A23" s="335" t="s">
        <v>22</v>
      </c>
      <c r="B23" s="336"/>
      <c r="C23" s="342"/>
      <c r="D23" s="343"/>
      <c r="E23" s="338"/>
      <c r="F23" s="344"/>
      <c r="G23" s="402">
        <f t="shared" si="2"/>
        <v>0</v>
      </c>
      <c r="H23" s="345"/>
      <c r="I23" s="400">
        <f t="shared" si="7"/>
        <v>0</v>
      </c>
      <c r="J23" s="69">
        <f t="shared" si="3"/>
        <v>0</v>
      </c>
      <c r="K23" s="338"/>
      <c r="L23" s="339"/>
      <c r="M23" s="339"/>
      <c r="N23" s="329"/>
      <c r="O23" s="60">
        <f t="shared" si="4"/>
        <v>0</v>
      </c>
      <c r="P23" s="340"/>
      <c r="Q23" s="341"/>
      <c r="R23" s="69">
        <f t="shared" si="5"/>
        <v>0</v>
      </c>
      <c r="S23" s="120">
        <f t="shared" si="1"/>
        <v>0</v>
      </c>
      <c r="T23" s="134">
        <f t="shared" si="6"/>
        <v>0</v>
      </c>
      <c r="U23" s="156"/>
    </row>
    <row r="24" spans="1:21" ht="12.75">
      <c r="A24" s="335" t="s">
        <v>23</v>
      </c>
      <c r="B24" s="336"/>
      <c r="C24" s="342"/>
      <c r="D24" s="343"/>
      <c r="E24" s="338"/>
      <c r="F24" s="344"/>
      <c r="G24" s="402">
        <f t="shared" si="2"/>
        <v>0</v>
      </c>
      <c r="H24" s="345"/>
      <c r="I24" s="400">
        <f t="shared" si="7"/>
        <v>0</v>
      </c>
      <c r="J24" s="69">
        <f t="shared" si="3"/>
        <v>0</v>
      </c>
      <c r="K24" s="338"/>
      <c r="L24" s="339"/>
      <c r="M24" s="339"/>
      <c r="N24" s="329"/>
      <c r="O24" s="60">
        <f t="shared" si="4"/>
        <v>0</v>
      </c>
      <c r="P24" s="340"/>
      <c r="Q24" s="341"/>
      <c r="R24" s="69">
        <f t="shared" si="5"/>
        <v>0</v>
      </c>
      <c r="S24" s="120">
        <f t="shared" si="1"/>
        <v>0</v>
      </c>
      <c r="T24" s="134">
        <f t="shared" si="6"/>
        <v>0</v>
      </c>
      <c r="U24" s="156"/>
    </row>
    <row r="25" spans="1:21" ht="12.75">
      <c r="A25" s="335" t="s">
        <v>24</v>
      </c>
      <c r="B25" s="336"/>
      <c r="C25" s="342"/>
      <c r="D25" s="343"/>
      <c r="E25" s="338"/>
      <c r="F25" s="344"/>
      <c r="G25" s="402">
        <f t="shared" si="2"/>
        <v>0</v>
      </c>
      <c r="H25" s="345"/>
      <c r="I25" s="400">
        <f t="shared" si="7"/>
        <v>0</v>
      </c>
      <c r="J25" s="69">
        <f t="shared" si="3"/>
        <v>0</v>
      </c>
      <c r="K25" s="338"/>
      <c r="L25" s="339"/>
      <c r="M25" s="339"/>
      <c r="N25" s="329"/>
      <c r="O25" s="60">
        <f t="shared" si="4"/>
        <v>0</v>
      </c>
      <c r="P25" s="340"/>
      <c r="Q25" s="341"/>
      <c r="R25" s="69">
        <f t="shared" si="5"/>
        <v>0</v>
      </c>
      <c r="S25" s="120">
        <f t="shared" si="1"/>
        <v>0</v>
      </c>
      <c r="T25" s="134">
        <f t="shared" si="6"/>
        <v>0</v>
      </c>
      <c r="U25" s="156"/>
    </row>
    <row r="26" spans="1:21" ht="12.75">
      <c r="A26" s="335" t="s">
        <v>25</v>
      </c>
      <c r="B26" s="336"/>
      <c r="C26" s="342"/>
      <c r="D26" s="343"/>
      <c r="E26" s="338"/>
      <c r="F26" s="344"/>
      <c r="G26" s="402">
        <f t="shared" si="2"/>
        <v>0</v>
      </c>
      <c r="H26" s="345"/>
      <c r="I26" s="400">
        <f t="shared" si="7"/>
        <v>0</v>
      </c>
      <c r="J26" s="69">
        <f t="shared" si="3"/>
        <v>0</v>
      </c>
      <c r="K26" s="338"/>
      <c r="L26" s="339"/>
      <c r="M26" s="339"/>
      <c r="N26" s="329"/>
      <c r="O26" s="60">
        <f t="shared" si="4"/>
        <v>0</v>
      </c>
      <c r="P26" s="340"/>
      <c r="Q26" s="341"/>
      <c r="R26" s="69">
        <f t="shared" si="5"/>
        <v>0</v>
      </c>
      <c r="S26" s="120">
        <f t="shared" si="1"/>
        <v>0</v>
      </c>
      <c r="T26" s="134">
        <f t="shared" si="6"/>
        <v>0</v>
      </c>
      <c r="U26" s="156"/>
    </row>
    <row r="27" spans="1:21" ht="13.5" thickBot="1">
      <c r="A27" s="335" t="s">
        <v>26</v>
      </c>
      <c r="B27" s="336"/>
      <c r="C27" s="342"/>
      <c r="D27" s="343"/>
      <c r="E27" s="370"/>
      <c r="F27" s="346"/>
      <c r="G27" s="138">
        <f t="shared" si="2"/>
        <v>0</v>
      </c>
      <c r="H27" s="456"/>
      <c r="I27" s="79">
        <f t="shared" si="7"/>
        <v>0</v>
      </c>
      <c r="J27" s="61">
        <f t="shared" si="3"/>
        <v>0</v>
      </c>
      <c r="K27" s="370"/>
      <c r="L27" s="457"/>
      <c r="M27" s="457"/>
      <c r="N27" s="458"/>
      <c r="O27" s="61">
        <f t="shared" si="4"/>
        <v>0</v>
      </c>
      <c r="P27" s="340"/>
      <c r="Q27" s="341"/>
      <c r="R27" s="69">
        <f t="shared" si="5"/>
        <v>0</v>
      </c>
      <c r="S27" s="120">
        <f t="shared" si="1"/>
        <v>0</v>
      </c>
      <c r="T27" s="134">
        <f t="shared" si="6"/>
        <v>0</v>
      </c>
      <c r="U27" s="156"/>
    </row>
    <row r="28" spans="1:21" ht="12.75">
      <c r="A28" s="571" t="s">
        <v>67</v>
      </c>
      <c r="B28" s="350" t="s">
        <v>68</v>
      </c>
      <c r="C28" s="70">
        <f>SUM(C8:C27)</f>
        <v>168</v>
      </c>
      <c r="D28" s="71">
        <f>SUM(D8:D27)</f>
        <v>164</v>
      </c>
      <c r="E28" s="454"/>
      <c r="F28" s="351"/>
      <c r="G28" s="135">
        <f aca="true" t="shared" si="8" ref="G28:O28">SUM(G8:G27)</f>
        <v>39.642857142857146</v>
      </c>
      <c r="H28" s="93">
        <f t="shared" si="8"/>
        <v>373030</v>
      </c>
      <c r="I28" s="85">
        <f t="shared" si="8"/>
        <v>341440</v>
      </c>
      <c r="J28" s="69">
        <f t="shared" si="8"/>
        <v>13382</v>
      </c>
      <c r="K28" s="93">
        <f t="shared" si="8"/>
        <v>30010</v>
      </c>
      <c r="L28" s="455">
        <f t="shared" si="8"/>
        <v>4500</v>
      </c>
      <c r="M28" s="455">
        <f t="shared" si="8"/>
        <v>0</v>
      </c>
      <c r="N28" s="85">
        <f t="shared" si="8"/>
        <v>0</v>
      </c>
      <c r="O28" s="403">
        <f t="shared" si="8"/>
        <v>389332</v>
      </c>
      <c r="P28" s="131"/>
      <c r="Q28" s="83">
        <f>SUM(Q8:Q27)</f>
        <v>0</v>
      </c>
      <c r="R28" s="59">
        <f>SUM(R8:R27)</f>
        <v>4671984</v>
      </c>
      <c r="S28" s="121">
        <f>SUM(S8:S27)</f>
        <v>9.48</v>
      </c>
      <c r="T28" s="84">
        <f>SUM(T8:T27)</f>
        <v>9.82</v>
      </c>
      <c r="U28" s="156"/>
    </row>
    <row r="29" spans="1:21" ht="13.5" thickBot="1">
      <c r="A29" s="590"/>
      <c r="B29" s="353" t="s">
        <v>69</v>
      </c>
      <c r="C29" s="72">
        <f>IF(C8&gt;0,AVERAGE(C8:C27),0)</f>
        <v>16.8</v>
      </c>
      <c r="D29" s="73">
        <f>IF(D8&gt;0,AVERAGE(D8:D27),0)</f>
        <v>16.4</v>
      </c>
      <c r="E29" s="74">
        <f>IF(E8&gt;0,AVERAGE(E8:E27),0)</f>
        <v>12.1</v>
      </c>
      <c r="F29" s="73">
        <f>IF(F8&gt;0,AVERAGE(F8:F27),0)</f>
        <v>3.8</v>
      </c>
      <c r="G29" s="124">
        <f>IF(T28&gt;0,IF(G28/T28&gt;12,12,G28/T28),0)</f>
        <v>4.036950829211522</v>
      </c>
      <c r="H29" s="63">
        <f>IF(H8&gt;0,AVERAGE(H8:H27),0)</f>
        <v>37303</v>
      </c>
      <c r="I29" s="78">
        <f>IF(S28=0,0,I28/S28)</f>
        <v>36016.8776371308</v>
      </c>
      <c r="J29" s="79">
        <f>IF(S28=0,0,J28/S28)</f>
        <v>1411.6033755274261</v>
      </c>
      <c r="K29" s="80">
        <f>IF(K28&gt;0,AVERAGE(K8:K27),0)</f>
        <v>10003.333333333334</v>
      </c>
      <c r="L29" s="81">
        <f>IF(L28&gt;0,AVERAGE(L8:L27),0)</f>
        <v>1500</v>
      </c>
      <c r="M29" s="81">
        <f>IF(M28&gt;0,AVERAGE(M8:M27),0)</f>
        <v>0</v>
      </c>
      <c r="N29" s="78">
        <f>IF(N28&gt;0,AVERAGE(N8:N27),0)</f>
        <v>0</v>
      </c>
      <c r="O29" s="82">
        <f>IF(S28=0,0,O28/S28)</f>
        <v>41068.77637130801</v>
      </c>
      <c r="P29" s="132"/>
      <c r="Q29" s="355"/>
      <c r="R29" s="165"/>
      <c r="S29" s="354"/>
      <c r="T29" s="356"/>
      <c r="U29" s="156"/>
    </row>
    <row r="30" spans="3:21" ht="12.75">
      <c r="C30" s="357"/>
      <c r="D30" s="358"/>
      <c r="E30" s="357"/>
      <c r="F30" s="357"/>
      <c r="G30" s="357"/>
      <c r="H30" s="357"/>
      <c r="I30" s="357"/>
      <c r="J30" s="357"/>
      <c r="K30" s="357"/>
      <c r="L30" s="357"/>
      <c r="M30" s="357"/>
      <c r="N30" s="359"/>
      <c r="O30" s="360"/>
      <c r="P30" s="361"/>
      <c r="Q30" s="359" t="s">
        <v>70</v>
      </c>
      <c r="R30" s="362">
        <f>IF(S28=0,0,(R28-12*J28-Q28)/S28/12)</f>
        <v>39657.17299578059</v>
      </c>
      <c r="S30" s="357"/>
      <c r="U30" s="156"/>
    </row>
    <row r="31" spans="4:21" ht="12.75">
      <c r="D31" s="310"/>
      <c r="E31" s="156"/>
      <c r="N31" s="359"/>
      <c r="O31" s="360"/>
      <c r="P31" s="361"/>
      <c r="Q31" s="361"/>
      <c r="R31" s="363"/>
      <c r="U31" s="156"/>
    </row>
    <row r="32" spans="4:21" ht="12.75">
      <c r="D32" s="310"/>
      <c r="E32" s="156"/>
      <c r="N32" s="359"/>
      <c r="O32" s="360"/>
      <c r="P32" s="361"/>
      <c r="Q32" s="361"/>
      <c r="R32" s="363"/>
      <c r="U32" s="156"/>
    </row>
    <row r="33" spans="2:21" ht="12.75" customHeight="1" thickBot="1">
      <c r="B33" s="361" t="s">
        <v>160</v>
      </c>
      <c r="D33" s="310"/>
      <c r="E33" s="156"/>
      <c r="U33" s="156"/>
    </row>
    <row r="34" spans="1:21" ht="12" customHeight="1">
      <c r="A34" s="570"/>
      <c r="B34" s="507" t="s">
        <v>177</v>
      </c>
      <c r="C34" s="572" t="s">
        <v>1</v>
      </c>
      <c r="D34" s="573"/>
      <c r="E34" s="574" t="s">
        <v>2</v>
      </c>
      <c r="F34" s="575"/>
      <c r="G34" s="313"/>
      <c r="H34" s="575" t="s">
        <v>102</v>
      </c>
      <c r="I34" s="587"/>
      <c r="J34" s="576" t="s">
        <v>164</v>
      </c>
      <c r="K34" s="583" t="s">
        <v>3</v>
      </c>
      <c r="L34" s="584"/>
      <c r="M34" s="584"/>
      <c r="N34" s="585"/>
      <c r="O34" s="576" t="s">
        <v>103</v>
      </c>
      <c r="P34" s="576" t="s">
        <v>119</v>
      </c>
      <c r="Q34" s="588" t="s">
        <v>104</v>
      </c>
      <c r="R34" s="576" t="s">
        <v>105</v>
      </c>
      <c r="S34" s="578" t="s">
        <v>106</v>
      </c>
      <c r="T34" s="493" t="s">
        <v>163</v>
      </c>
      <c r="U34" s="156"/>
    </row>
    <row r="35" spans="1:21" ht="23.25" customHeight="1" thickBot="1">
      <c r="A35" s="571"/>
      <c r="B35" s="508"/>
      <c r="C35" s="314" t="s">
        <v>107</v>
      </c>
      <c r="D35" s="315" t="s">
        <v>108</v>
      </c>
      <c r="E35" s="314" t="s">
        <v>109</v>
      </c>
      <c r="F35" s="316" t="s">
        <v>110</v>
      </c>
      <c r="G35" s="317" t="s">
        <v>118</v>
      </c>
      <c r="H35" s="318" t="s">
        <v>111</v>
      </c>
      <c r="I35" s="317" t="s">
        <v>108</v>
      </c>
      <c r="J35" s="577"/>
      <c r="K35" s="319" t="s">
        <v>4</v>
      </c>
      <c r="L35" s="320" t="s">
        <v>5</v>
      </c>
      <c r="M35" s="320" t="s">
        <v>112</v>
      </c>
      <c r="N35" s="321" t="s">
        <v>113</v>
      </c>
      <c r="O35" s="577"/>
      <c r="P35" s="577"/>
      <c r="Q35" s="589"/>
      <c r="R35" s="577"/>
      <c r="S35" s="579"/>
      <c r="T35" s="494"/>
      <c r="U35" s="156"/>
    </row>
    <row r="36" spans="1:21" ht="12.75">
      <c r="A36" s="322" t="s">
        <v>7</v>
      </c>
      <c r="B36" s="431" t="s">
        <v>195</v>
      </c>
      <c r="C36" s="324">
        <v>7</v>
      </c>
      <c r="D36" s="325">
        <v>11</v>
      </c>
      <c r="E36" s="326">
        <v>11</v>
      </c>
      <c r="F36" s="327">
        <v>4</v>
      </c>
      <c r="G36" s="402">
        <f>IF(F36&gt;0,D36/C36*(F36+P36/12),0)</f>
        <v>6.285714285714286</v>
      </c>
      <c r="H36" s="328">
        <v>34340</v>
      </c>
      <c r="I36" s="85">
        <f aca="true" t="shared" si="9" ref="I36:I43">ROUND(IF(D36=0,,H36*S36),0)</f>
        <v>34340</v>
      </c>
      <c r="J36" s="69">
        <f>ROUND(IF((D36-C36)&lt;0,,(I36+K36+L36+M36+N36)/40*(D36-C36)*2),0)</f>
        <v>8382</v>
      </c>
      <c r="K36" s="326">
        <v>6670</v>
      </c>
      <c r="L36" s="331">
        <v>900</v>
      </c>
      <c r="M36" s="331"/>
      <c r="N36" s="352"/>
      <c r="O36" s="69">
        <f aca="true" t="shared" si="10" ref="O36:O43">SUM(I36:N36)</f>
        <v>50292</v>
      </c>
      <c r="P36" s="333"/>
      <c r="Q36" s="334"/>
      <c r="R36" s="69">
        <f aca="true" t="shared" si="11" ref="R36:R43">SUM(O36*12+Q36)</f>
        <v>603504</v>
      </c>
      <c r="S36" s="120">
        <f aca="true" t="shared" si="12" ref="S36:S43">ROUND(IF(C36=0,0,IF((D36/C36)&gt;1,1,D36/C36)),2)</f>
        <v>1</v>
      </c>
      <c r="T36" s="133">
        <f>ROUND(IF(C36=0,0,D36/C36),2)</f>
        <v>1.57</v>
      </c>
      <c r="U36" s="156"/>
    </row>
    <row r="37" spans="1:21" ht="12.75">
      <c r="A37" s="335" t="s">
        <v>8</v>
      </c>
      <c r="B37" s="336" t="s">
        <v>196</v>
      </c>
      <c r="C37" s="342">
        <v>25</v>
      </c>
      <c r="D37" s="343">
        <v>25</v>
      </c>
      <c r="E37" s="338">
        <v>11</v>
      </c>
      <c r="F37" s="344">
        <v>3</v>
      </c>
      <c r="G37" s="402">
        <f aca="true" t="shared" si="13" ref="G37:G43">IF(F37&gt;0,D37/C37*(F37+P37/12),0)</f>
        <v>3</v>
      </c>
      <c r="H37" s="338">
        <v>33100</v>
      </c>
      <c r="I37" s="85">
        <f t="shared" si="9"/>
        <v>33100</v>
      </c>
      <c r="J37" s="69">
        <f aca="true" t="shared" si="14" ref="J37:J43">ROUND(IF((D37-C37)&lt;0,,(I37+K37+L37+M37+N37)/40*(D37-C37)*2),0)</f>
        <v>0</v>
      </c>
      <c r="K37" s="338"/>
      <c r="L37" s="339">
        <v>900</v>
      </c>
      <c r="M37" s="339"/>
      <c r="N37" s="365"/>
      <c r="O37" s="60">
        <f t="shared" si="10"/>
        <v>34000</v>
      </c>
      <c r="P37" s="340"/>
      <c r="Q37" s="341"/>
      <c r="R37" s="69">
        <f t="shared" si="11"/>
        <v>408000</v>
      </c>
      <c r="S37" s="129">
        <f t="shared" si="12"/>
        <v>1</v>
      </c>
      <c r="T37" s="134">
        <f aca="true" t="shared" si="15" ref="T37:T43">ROUND(IF(C37=0,0,D37/C37),2)</f>
        <v>1</v>
      </c>
      <c r="U37" s="156"/>
    </row>
    <row r="38" spans="1:21" ht="12.75">
      <c r="A38" s="335" t="s">
        <v>9</v>
      </c>
      <c r="B38" s="336" t="s">
        <v>196</v>
      </c>
      <c r="C38" s="342">
        <v>25</v>
      </c>
      <c r="D38" s="343">
        <v>25</v>
      </c>
      <c r="E38" s="338">
        <v>11</v>
      </c>
      <c r="F38" s="344">
        <v>2</v>
      </c>
      <c r="G38" s="402">
        <f t="shared" si="13"/>
        <v>2.3333333333333335</v>
      </c>
      <c r="H38" s="338">
        <v>32690</v>
      </c>
      <c r="I38" s="58">
        <f t="shared" si="9"/>
        <v>32690</v>
      </c>
      <c r="J38" s="69">
        <f t="shared" si="14"/>
        <v>0</v>
      </c>
      <c r="K38" s="338"/>
      <c r="L38" s="339">
        <v>900</v>
      </c>
      <c r="M38" s="339"/>
      <c r="N38" s="365"/>
      <c r="O38" s="60">
        <f t="shared" si="10"/>
        <v>33590</v>
      </c>
      <c r="P38" s="340">
        <v>4</v>
      </c>
      <c r="Q38" s="341"/>
      <c r="R38" s="69">
        <f t="shared" si="11"/>
        <v>403080</v>
      </c>
      <c r="S38" s="129">
        <f t="shared" si="12"/>
        <v>1</v>
      </c>
      <c r="T38" s="134">
        <f t="shared" si="15"/>
        <v>1</v>
      </c>
      <c r="U38" s="156"/>
    </row>
    <row r="39" spans="1:21" ht="12.75">
      <c r="A39" s="335" t="s">
        <v>10</v>
      </c>
      <c r="B39" s="336"/>
      <c r="C39" s="342"/>
      <c r="D39" s="343"/>
      <c r="E39" s="338"/>
      <c r="F39" s="344"/>
      <c r="G39" s="402">
        <f t="shared" si="13"/>
        <v>0</v>
      </c>
      <c r="H39" s="338"/>
      <c r="I39" s="58">
        <f t="shared" si="9"/>
        <v>0</v>
      </c>
      <c r="J39" s="69">
        <f t="shared" si="14"/>
        <v>0</v>
      </c>
      <c r="K39" s="338"/>
      <c r="L39" s="339"/>
      <c r="M39" s="339"/>
      <c r="N39" s="365"/>
      <c r="O39" s="60">
        <f t="shared" si="10"/>
        <v>0</v>
      </c>
      <c r="P39" s="340"/>
      <c r="Q39" s="341"/>
      <c r="R39" s="69">
        <f t="shared" si="11"/>
        <v>0</v>
      </c>
      <c r="S39" s="129">
        <f t="shared" si="12"/>
        <v>0</v>
      </c>
      <c r="T39" s="134">
        <f t="shared" si="15"/>
        <v>0</v>
      </c>
      <c r="U39" s="156"/>
    </row>
    <row r="40" spans="1:21" ht="12.75">
      <c r="A40" s="335" t="s">
        <v>11</v>
      </c>
      <c r="B40" s="336"/>
      <c r="C40" s="342"/>
      <c r="D40" s="343"/>
      <c r="E40" s="338"/>
      <c r="F40" s="344"/>
      <c r="G40" s="402">
        <f t="shared" si="13"/>
        <v>0</v>
      </c>
      <c r="H40" s="338"/>
      <c r="I40" s="58">
        <f t="shared" si="9"/>
        <v>0</v>
      </c>
      <c r="J40" s="69">
        <f t="shared" si="14"/>
        <v>0</v>
      </c>
      <c r="K40" s="338"/>
      <c r="L40" s="339"/>
      <c r="M40" s="339"/>
      <c r="N40" s="365"/>
      <c r="O40" s="60">
        <f t="shared" si="10"/>
        <v>0</v>
      </c>
      <c r="P40" s="340"/>
      <c r="Q40" s="341"/>
      <c r="R40" s="69">
        <f t="shared" si="11"/>
        <v>0</v>
      </c>
      <c r="S40" s="129">
        <f t="shared" si="12"/>
        <v>0</v>
      </c>
      <c r="T40" s="134">
        <f t="shared" si="15"/>
        <v>0</v>
      </c>
      <c r="U40" s="156"/>
    </row>
    <row r="41" spans="1:21" ht="12.75">
      <c r="A41" s="335" t="s">
        <v>12</v>
      </c>
      <c r="B41" s="336"/>
      <c r="C41" s="342"/>
      <c r="D41" s="343"/>
      <c r="E41" s="338"/>
      <c r="F41" s="344"/>
      <c r="G41" s="402">
        <f t="shared" si="13"/>
        <v>0</v>
      </c>
      <c r="H41" s="338"/>
      <c r="I41" s="58">
        <f t="shared" si="9"/>
        <v>0</v>
      </c>
      <c r="J41" s="69">
        <f t="shared" si="14"/>
        <v>0</v>
      </c>
      <c r="K41" s="338"/>
      <c r="L41" s="339"/>
      <c r="M41" s="339"/>
      <c r="N41" s="365"/>
      <c r="O41" s="60">
        <f t="shared" si="10"/>
        <v>0</v>
      </c>
      <c r="P41" s="340"/>
      <c r="Q41" s="341"/>
      <c r="R41" s="69">
        <f t="shared" si="11"/>
        <v>0</v>
      </c>
      <c r="S41" s="129">
        <f t="shared" si="12"/>
        <v>0</v>
      </c>
      <c r="T41" s="134">
        <f t="shared" si="15"/>
        <v>0</v>
      </c>
      <c r="U41" s="156"/>
    </row>
    <row r="42" spans="1:21" ht="12.75">
      <c r="A42" s="335" t="s">
        <v>13</v>
      </c>
      <c r="B42" s="336"/>
      <c r="C42" s="342"/>
      <c r="D42" s="343"/>
      <c r="E42" s="338"/>
      <c r="F42" s="344"/>
      <c r="G42" s="402">
        <f t="shared" si="13"/>
        <v>0</v>
      </c>
      <c r="H42" s="338"/>
      <c r="I42" s="58">
        <f t="shared" si="9"/>
        <v>0</v>
      </c>
      <c r="J42" s="69">
        <f t="shared" si="14"/>
        <v>0</v>
      </c>
      <c r="K42" s="338"/>
      <c r="L42" s="339"/>
      <c r="M42" s="339"/>
      <c r="N42" s="365"/>
      <c r="O42" s="60">
        <f t="shared" si="10"/>
        <v>0</v>
      </c>
      <c r="P42" s="340"/>
      <c r="Q42" s="341"/>
      <c r="R42" s="69">
        <f t="shared" si="11"/>
        <v>0</v>
      </c>
      <c r="S42" s="129">
        <f t="shared" si="12"/>
        <v>0</v>
      </c>
      <c r="T42" s="134">
        <f t="shared" si="15"/>
        <v>0</v>
      </c>
      <c r="U42" s="156"/>
    </row>
    <row r="43" spans="1:21" ht="13.5" thickBot="1">
      <c r="A43" s="366" t="s">
        <v>14</v>
      </c>
      <c r="B43" s="367"/>
      <c r="C43" s="368"/>
      <c r="D43" s="369"/>
      <c r="E43" s="370"/>
      <c r="F43" s="346"/>
      <c r="G43" s="402">
        <f t="shared" si="13"/>
        <v>0</v>
      </c>
      <c r="H43" s="370"/>
      <c r="I43" s="78">
        <f t="shared" si="9"/>
        <v>0</v>
      </c>
      <c r="J43" s="61">
        <f t="shared" si="14"/>
        <v>0</v>
      </c>
      <c r="K43" s="347"/>
      <c r="L43" s="348"/>
      <c r="M43" s="348"/>
      <c r="N43" s="371"/>
      <c r="O43" s="60">
        <f t="shared" si="10"/>
        <v>0</v>
      </c>
      <c r="P43" s="372"/>
      <c r="Q43" s="349"/>
      <c r="R43" s="69">
        <f t="shared" si="11"/>
        <v>0</v>
      </c>
      <c r="S43" s="124">
        <f t="shared" si="12"/>
        <v>0</v>
      </c>
      <c r="T43" s="401">
        <f t="shared" si="15"/>
        <v>0</v>
      </c>
      <c r="U43" s="156"/>
    </row>
    <row r="44" spans="1:21" ht="12.75">
      <c r="A44" s="571" t="s">
        <v>67</v>
      </c>
      <c r="B44" s="350" t="s">
        <v>68</v>
      </c>
      <c r="C44" s="70">
        <f>SUM(C36:C43)</f>
        <v>57</v>
      </c>
      <c r="D44" s="71">
        <f>SUM(D36:D43)</f>
        <v>61</v>
      </c>
      <c r="E44" s="139"/>
      <c r="F44" s="351"/>
      <c r="G44" s="130">
        <f aca="true" t="shared" si="16" ref="G44:O44">SUM(G36:G43)</f>
        <v>11.619047619047619</v>
      </c>
      <c r="H44" s="75">
        <f t="shared" si="16"/>
        <v>100130</v>
      </c>
      <c r="I44" s="76">
        <f t="shared" si="16"/>
        <v>100130</v>
      </c>
      <c r="J44" s="403">
        <f t="shared" si="16"/>
        <v>8382</v>
      </c>
      <c r="K44" s="75">
        <f t="shared" si="16"/>
        <v>6670</v>
      </c>
      <c r="L44" s="77">
        <f t="shared" si="16"/>
        <v>2700</v>
      </c>
      <c r="M44" s="77">
        <f t="shared" si="16"/>
        <v>0</v>
      </c>
      <c r="N44" s="77">
        <f t="shared" si="16"/>
        <v>0</v>
      </c>
      <c r="O44" s="77">
        <f t="shared" si="16"/>
        <v>117882</v>
      </c>
      <c r="P44" s="131"/>
      <c r="Q44" s="59">
        <f>SUM(Q36:Q43)</f>
        <v>0</v>
      </c>
      <c r="R44" s="59">
        <f>SUM(R36:R43)</f>
        <v>1414584</v>
      </c>
      <c r="S44" s="84">
        <f>SUM(S36:S43)</f>
        <v>3</v>
      </c>
      <c r="T44" s="84">
        <f>SUM(T36:T43)</f>
        <v>3.5700000000000003</v>
      </c>
      <c r="U44" s="156"/>
    </row>
    <row r="45" spans="1:21" ht="13.5" thickBot="1">
      <c r="A45" s="590"/>
      <c r="B45" s="353" t="s">
        <v>69</v>
      </c>
      <c r="C45" s="72">
        <f>IF(C24&gt;0,AVERAGE(C24:C43),0)</f>
        <v>0</v>
      </c>
      <c r="D45" s="73">
        <f>IF(D24&gt;0,AVERAGE(D24:D43),0)</f>
        <v>0</v>
      </c>
      <c r="E45" s="97">
        <f>IF(E24&gt;0,AVERAGE(E24:E43),0)</f>
        <v>0</v>
      </c>
      <c r="F45" s="171">
        <f>IF(F24&gt;0,AVERAGE(F24:F43),0)</f>
        <v>0</v>
      </c>
      <c r="G45" s="124">
        <f>IF(T44&gt;0,IF(G44/T44&gt;12,12,G44/T44),0)</f>
        <v>3.2546351874082964</v>
      </c>
      <c r="H45" s="80">
        <f>IF(H36&gt;0,AVERAGE(H36:H43),0)</f>
        <v>33376.666666666664</v>
      </c>
      <c r="I45" s="78">
        <f>IF(S44=0,0,I44/S44)</f>
        <v>33376.666666666664</v>
      </c>
      <c r="J45" s="79">
        <f>IF(S44=0,0,J44/S44)</f>
        <v>2794</v>
      </c>
      <c r="K45" s="80">
        <f>IF(K44&gt;0,AVERAGE(K24:K43),0)</f>
        <v>15561.111111111111</v>
      </c>
      <c r="L45" s="81">
        <f>IF(L44&gt;0,AVERAGE(L24:L43),0)</f>
        <v>1740</v>
      </c>
      <c r="M45" s="81">
        <f>IF(M44&gt;0,AVERAGE(M24:M43),0)</f>
        <v>0</v>
      </c>
      <c r="N45" s="81">
        <f>IF(N44&gt;0,AVERAGE(N24:N43),0)</f>
        <v>0</v>
      </c>
      <c r="O45" s="82">
        <f>IF(S44=0,0,O44/S44)</f>
        <v>39294</v>
      </c>
      <c r="P45" s="132"/>
      <c r="Q45" s="355"/>
      <c r="R45" s="165"/>
      <c r="S45" s="354"/>
      <c r="T45" s="356"/>
      <c r="U45" s="156"/>
    </row>
    <row r="46" spans="4:21" ht="12.75">
      <c r="D46" s="310"/>
      <c r="E46" s="156"/>
      <c r="N46" s="361"/>
      <c r="O46" s="360"/>
      <c r="P46" s="361"/>
      <c r="Q46" s="361" t="s">
        <v>70</v>
      </c>
      <c r="R46" s="362">
        <f>IF(S44=0,0,(R44-12*J44-Q44)/S44/12)</f>
        <v>36500</v>
      </c>
      <c r="U46" s="156"/>
    </row>
    <row r="47" spans="4:21" ht="12.75">
      <c r="D47" s="310"/>
      <c r="E47" s="156"/>
      <c r="N47" s="361"/>
      <c r="O47" s="360"/>
      <c r="P47" s="361"/>
      <c r="Q47" s="361"/>
      <c r="R47" s="363"/>
      <c r="U47" s="156"/>
    </row>
    <row r="48" spans="2:21" ht="12.75" customHeight="1" thickBot="1">
      <c r="B48" s="361" t="s">
        <v>83</v>
      </c>
      <c r="D48" s="310"/>
      <c r="E48" s="156"/>
      <c r="U48" s="156"/>
    </row>
    <row r="49" spans="1:21" ht="12" customHeight="1">
      <c r="A49" s="570"/>
      <c r="B49" s="507" t="s">
        <v>177</v>
      </c>
      <c r="C49" s="572" t="s">
        <v>1</v>
      </c>
      <c r="D49" s="573"/>
      <c r="E49" s="574" t="s">
        <v>2</v>
      </c>
      <c r="F49" s="575"/>
      <c r="G49" s="313"/>
      <c r="H49" s="575" t="s">
        <v>102</v>
      </c>
      <c r="I49" s="587"/>
      <c r="J49" s="576" t="s">
        <v>164</v>
      </c>
      <c r="K49" s="583" t="s">
        <v>3</v>
      </c>
      <c r="L49" s="584"/>
      <c r="M49" s="584"/>
      <c r="N49" s="585"/>
      <c r="O49" s="576" t="s">
        <v>103</v>
      </c>
      <c r="P49" s="576" t="s">
        <v>119</v>
      </c>
      <c r="Q49" s="588" t="s">
        <v>104</v>
      </c>
      <c r="R49" s="576" t="s">
        <v>105</v>
      </c>
      <c r="S49" s="578" t="s">
        <v>106</v>
      </c>
      <c r="T49" s="493" t="s">
        <v>163</v>
      </c>
      <c r="U49" s="156"/>
    </row>
    <row r="50" spans="1:21" ht="23.25" customHeight="1" thickBot="1">
      <c r="A50" s="571"/>
      <c r="B50" s="508"/>
      <c r="C50" s="314" t="s">
        <v>107</v>
      </c>
      <c r="D50" s="315" t="s">
        <v>108</v>
      </c>
      <c r="E50" s="314" t="s">
        <v>109</v>
      </c>
      <c r="F50" s="316" t="s">
        <v>110</v>
      </c>
      <c r="G50" s="317" t="s">
        <v>118</v>
      </c>
      <c r="H50" s="318" t="s">
        <v>111</v>
      </c>
      <c r="I50" s="317" t="s">
        <v>108</v>
      </c>
      <c r="J50" s="577"/>
      <c r="K50" s="319" t="s">
        <v>4</v>
      </c>
      <c r="L50" s="320" t="s">
        <v>5</v>
      </c>
      <c r="M50" s="320" t="s">
        <v>112</v>
      </c>
      <c r="N50" s="321" t="s">
        <v>113</v>
      </c>
      <c r="O50" s="577"/>
      <c r="P50" s="577"/>
      <c r="Q50" s="589"/>
      <c r="R50" s="577"/>
      <c r="S50" s="579"/>
      <c r="T50" s="494"/>
      <c r="U50" s="156"/>
    </row>
    <row r="51" spans="1:21" ht="12.75">
      <c r="A51" s="322" t="s">
        <v>7</v>
      </c>
      <c r="B51" s="323" t="s">
        <v>197</v>
      </c>
      <c r="C51" s="324">
        <v>20</v>
      </c>
      <c r="D51" s="325">
        <v>20</v>
      </c>
      <c r="E51" s="326">
        <v>10</v>
      </c>
      <c r="F51" s="327">
        <v>6</v>
      </c>
      <c r="G51" s="402">
        <f>IF(F51&gt;0,D51/C51*(F51+P51/12),0)</f>
        <v>6</v>
      </c>
      <c r="H51" s="328">
        <v>36290</v>
      </c>
      <c r="I51" s="85">
        <f>ROUND(IF(E51=0,,H51*S51),0)</f>
        <v>36290</v>
      </c>
      <c r="J51" s="69">
        <f>ROUND(IF((D51-C51)&lt;0,,(I51+K51+L51+M51+N51)/40*(D51-C51)*2),0)</f>
        <v>0</v>
      </c>
      <c r="K51" s="326">
        <v>6370</v>
      </c>
      <c r="L51" s="331"/>
      <c r="M51" s="331"/>
      <c r="N51" s="352"/>
      <c r="O51" s="60">
        <f aca="true" t="shared" si="17" ref="O51:O58">SUM(I51:N51)</f>
        <v>42660</v>
      </c>
      <c r="P51" s="334"/>
      <c r="Q51" s="327"/>
      <c r="R51" s="69">
        <f aca="true" t="shared" si="18" ref="R51:R58">SUM(O51*12+Q51)</f>
        <v>511920</v>
      </c>
      <c r="S51" s="120">
        <f aca="true" t="shared" si="19" ref="S51:S58">ROUND(IF(C51=0,0,IF((D51/C51)&gt;1,1,D51/C51)),2)</f>
        <v>1</v>
      </c>
      <c r="T51" s="133">
        <f>ROUND(IF(C51=0,0,D51/C51),2)</f>
        <v>1</v>
      </c>
      <c r="U51" s="156"/>
    </row>
    <row r="52" spans="1:21" ht="12.75">
      <c r="A52" s="335" t="s">
        <v>8</v>
      </c>
      <c r="B52" s="336" t="s">
        <v>198</v>
      </c>
      <c r="C52" s="342">
        <v>30</v>
      </c>
      <c r="D52" s="343">
        <v>30</v>
      </c>
      <c r="E52" s="338">
        <v>9</v>
      </c>
      <c r="F52" s="344">
        <v>2</v>
      </c>
      <c r="G52" s="402">
        <f aca="true" t="shared" si="20" ref="G52:G58">IF(F52&gt;0,D52/C52*(F52+P52/12),0)</f>
        <v>2.3333333333333335</v>
      </c>
      <c r="H52" s="338">
        <v>31560</v>
      </c>
      <c r="I52" s="58">
        <f>ROUND(IF(E52=0,,H52*S52),0)</f>
        <v>31560</v>
      </c>
      <c r="J52" s="69">
        <f aca="true" t="shared" si="21" ref="J52:J57">ROUND(IF((D52-C52)&lt;0,,(I52+K52+L52+M52+N52)/40*(D52-C52)*2),0)</f>
        <v>0</v>
      </c>
      <c r="K52" s="338"/>
      <c r="L52" s="339"/>
      <c r="M52" s="339"/>
      <c r="N52" s="365"/>
      <c r="O52" s="60">
        <f t="shared" si="17"/>
        <v>31560</v>
      </c>
      <c r="P52" s="341">
        <v>4</v>
      </c>
      <c r="Q52" s="344"/>
      <c r="R52" s="69">
        <f t="shared" si="18"/>
        <v>378720</v>
      </c>
      <c r="S52" s="129">
        <f t="shared" si="19"/>
        <v>1</v>
      </c>
      <c r="T52" s="134">
        <f aca="true" t="shared" si="22" ref="T52:T58">ROUND(IF(C52=0,0,D52/C52),2)</f>
        <v>1</v>
      </c>
      <c r="U52" s="156"/>
    </row>
    <row r="53" spans="1:21" ht="12.75">
      <c r="A53" s="335" t="s">
        <v>9</v>
      </c>
      <c r="B53" s="336" t="s">
        <v>200</v>
      </c>
      <c r="C53" s="342"/>
      <c r="D53" s="343"/>
      <c r="E53" s="338"/>
      <c r="F53" s="344"/>
      <c r="G53" s="402">
        <f t="shared" si="20"/>
        <v>0</v>
      </c>
      <c r="H53" s="338"/>
      <c r="I53" s="58">
        <f>ROUND(IF(E53=0,,H53*S53),0)</f>
        <v>0</v>
      </c>
      <c r="J53" s="69">
        <f t="shared" si="21"/>
        <v>0</v>
      </c>
      <c r="K53" s="338"/>
      <c r="L53" s="339"/>
      <c r="M53" s="339"/>
      <c r="N53" s="365"/>
      <c r="O53" s="60">
        <f t="shared" si="17"/>
        <v>0</v>
      </c>
      <c r="P53" s="341"/>
      <c r="Q53" s="344">
        <v>5000</v>
      </c>
      <c r="R53" s="69">
        <f t="shared" si="18"/>
        <v>5000</v>
      </c>
      <c r="S53" s="129">
        <f t="shared" si="19"/>
        <v>0</v>
      </c>
      <c r="T53" s="134">
        <f t="shared" si="22"/>
        <v>0</v>
      </c>
      <c r="U53" s="156"/>
    </row>
    <row r="54" spans="1:21" ht="12.75">
      <c r="A54" s="335" t="s">
        <v>10</v>
      </c>
      <c r="B54" s="336"/>
      <c r="C54" s="342"/>
      <c r="D54" s="343"/>
      <c r="E54" s="338"/>
      <c r="F54" s="344"/>
      <c r="G54" s="402">
        <f t="shared" si="20"/>
        <v>0</v>
      </c>
      <c r="H54" s="338"/>
      <c r="I54" s="58">
        <f>ROUND(IF(E54=0,,H54*S54),0)</f>
        <v>0</v>
      </c>
      <c r="J54" s="69">
        <f t="shared" si="21"/>
        <v>0</v>
      </c>
      <c r="K54" s="338"/>
      <c r="L54" s="339"/>
      <c r="M54" s="339"/>
      <c r="N54" s="365"/>
      <c r="O54" s="60">
        <f t="shared" si="17"/>
        <v>0</v>
      </c>
      <c r="P54" s="341"/>
      <c r="Q54" s="344"/>
      <c r="R54" s="69">
        <f t="shared" si="18"/>
        <v>0</v>
      </c>
      <c r="S54" s="129">
        <f t="shared" si="19"/>
        <v>0</v>
      </c>
      <c r="T54" s="134">
        <f t="shared" si="22"/>
        <v>0</v>
      </c>
      <c r="U54" s="156"/>
    </row>
    <row r="55" spans="1:21" ht="12.75">
      <c r="A55" s="335" t="s">
        <v>11</v>
      </c>
      <c r="B55" s="336"/>
      <c r="C55" s="342"/>
      <c r="D55" s="343"/>
      <c r="E55" s="338"/>
      <c r="F55" s="344"/>
      <c r="G55" s="402">
        <f t="shared" si="20"/>
        <v>0</v>
      </c>
      <c r="H55" s="338"/>
      <c r="I55" s="58">
        <f>ROUND(IF(E55=0,,H55*S55),0)</f>
        <v>0</v>
      </c>
      <c r="J55" s="69">
        <f t="shared" si="21"/>
        <v>0</v>
      </c>
      <c r="K55" s="338"/>
      <c r="L55" s="339"/>
      <c r="M55" s="339"/>
      <c r="N55" s="365"/>
      <c r="O55" s="60">
        <f t="shared" si="17"/>
        <v>0</v>
      </c>
      <c r="P55" s="341"/>
      <c r="Q55" s="344"/>
      <c r="R55" s="69">
        <f t="shared" si="18"/>
        <v>0</v>
      </c>
      <c r="S55" s="129">
        <f t="shared" si="19"/>
        <v>0</v>
      </c>
      <c r="T55" s="134">
        <f t="shared" si="22"/>
        <v>0</v>
      </c>
      <c r="U55" s="156"/>
    </row>
    <row r="56" spans="1:21" ht="12.75">
      <c r="A56" s="335" t="s">
        <v>12</v>
      </c>
      <c r="B56" s="336"/>
      <c r="C56" s="342"/>
      <c r="D56" s="343"/>
      <c r="E56" s="338"/>
      <c r="F56" s="344"/>
      <c r="G56" s="402">
        <f t="shared" si="20"/>
        <v>0</v>
      </c>
      <c r="H56" s="338"/>
      <c r="I56" s="58">
        <f>ROUND(IF(D56=0,,H56*S56),0)</f>
        <v>0</v>
      </c>
      <c r="J56" s="69">
        <f t="shared" si="21"/>
        <v>0</v>
      </c>
      <c r="K56" s="338"/>
      <c r="L56" s="339"/>
      <c r="M56" s="339"/>
      <c r="N56" s="365"/>
      <c r="O56" s="60">
        <f t="shared" si="17"/>
        <v>0</v>
      </c>
      <c r="P56" s="341"/>
      <c r="Q56" s="344"/>
      <c r="R56" s="69">
        <f t="shared" si="18"/>
        <v>0</v>
      </c>
      <c r="S56" s="129">
        <f t="shared" si="19"/>
        <v>0</v>
      </c>
      <c r="T56" s="134">
        <f t="shared" si="22"/>
        <v>0</v>
      </c>
      <c r="U56" s="156"/>
    </row>
    <row r="57" spans="1:21" ht="12.75">
      <c r="A57" s="335" t="s">
        <v>13</v>
      </c>
      <c r="B57" s="336"/>
      <c r="C57" s="342"/>
      <c r="D57" s="343"/>
      <c r="E57" s="338"/>
      <c r="F57" s="344"/>
      <c r="G57" s="402">
        <f t="shared" si="20"/>
        <v>0</v>
      </c>
      <c r="H57" s="338"/>
      <c r="I57" s="58">
        <f>ROUND(IF(D57=0,,H57*S57),0)</f>
        <v>0</v>
      </c>
      <c r="J57" s="69">
        <f t="shared" si="21"/>
        <v>0</v>
      </c>
      <c r="K57" s="338"/>
      <c r="L57" s="339"/>
      <c r="M57" s="339"/>
      <c r="N57" s="365"/>
      <c r="O57" s="60">
        <f t="shared" si="17"/>
        <v>0</v>
      </c>
      <c r="P57" s="341"/>
      <c r="Q57" s="344"/>
      <c r="R57" s="69">
        <f t="shared" si="18"/>
        <v>0</v>
      </c>
      <c r="S57" s="129">
        <f t="shared" si="19"/>
        <v>0</v>
      </c>
      <c r="T57" s="134">
        <f t="shared" si="22"/>
        <v>0</v>
      </c>
      <c r="U57" s="156"/>
    </row>
    <row r="58" spans="1:21" ht="13.5" thickBot="1">
      <c r="A58" s="335" t="s">
        <v>14</v>
      </c>
      <c r="B58" s="336"/>
      <c r="C58" s="342"/>
      <c r="D58" s="343"/>
      <c r="E58" s="338"/>
      <c r="F58" s="346"/>
      <c r="G58" s="402">
        <f t="shared" si="20"/>
        <v>0</v>
      </c>
      <c r="H58" s="338"/>
      <c r="I58" s="58">
        <f>ROUND(IF(D58=0,,H58*S58),0)</f>
        <v>0</v>
      </c>
      <c r="J58" s="60">
        <f>ROUND(IF((D58-C58)&lt;0,,(I58+K58+L58+M58+N58)/174*(D58-C58)*4.35*2),0)</f>
        <v>0</v>
      </c>
      <c r="K58" s="347"/>
      <c r="L58" s="348"/>
      <c r="M58" s="348"/>
      <c r="N58" s="371"/>
      <c r="O58" s="60">
        <f t="shared" si="17"/>
        <v>0</v>
      </c>
      <c r="P58" s="349"/>
      <c r="Q58" s="344"/>
      <c r="R58" s="69">
        <f t="shared" si="18"/>
        <v>0</v>
      </c>
      <c r="S58" s="129">
        <f t="shared" si="19"/>
        <v>0</v>
      </c>
      <c r="T58" s="401">
        <f t="shared" si="22"/>
        <v>0</v>
      </c>
      <c r="U58" s="156"/>
    </row>
    <row r="59" spans="1:21" ht="12.75">
      <c r="A59" s="571" t="s">
        <v>67</v>
      </c>
      <c r="B59" s="350" t="s">
        <v>68</v>
      </c>
      <c r="C59" s="136">
        <f>SUM(C51:C58)</f>
        <v>50</v>
      </c>
      <c r="D59" s="84">
        <f>SUM(D51:D58)</f>
        <v>50</v>
      </c>
      <c r="E59" s="139"/>
      <c r="F59" s="351"/>
      <c r="G59" s="130">
        <f aca="true" t="shared" si="23" ref="G59:O59">SUM(G51:G58)</f>
        <v>8.333333333333334</v>
      </c>
      <c r="H59" s="75">
        <f t="shared" si="23"/>
        <v>67850</v>
      </c>
      <c r="I59" s="76">
        <f t="shared" si="23"/>
        <v>67850</v>
      </c>
      <c r="J59" s="75">
        <f t="shared" si="23"/>
        <v>0</v>
      </c>
      <c r="K59" s="75">
        <f t="shared" si="23"/>
        <v>6370</v>
      </c>
      <c r="L59" s="77">
        <f t="shared" si="23"/>
        <v>0</v>
      </c>
      <c r="M59" s="77">
        <f t="shared" si="23"/>
        <v>0</v>
      </c>
      <c r="N59" s="76">
        <f t="shared" si="23"/>
        <v>0</v>
      </c>
      <c r="O59" s="87">
        <f t="shared" si="23"/>
        <v>74220</v>
      </c>
      <c r="P59" s="131"/>
      <c r="Q59" s="75">
        <f>SUM(Q51:Q58)</f>
        <v>5000</v>
      </c>
      <c r="R59" s="75">
        <f>SUM(R51:R58)</f>
        <v>895640</v>
      </c>
      <c r="S59" s="130">
        <f>SUM(S51:S58)</f>
        <v>2</v>
      </c>
      <c r="T59" s="84">
        <f>SUM(T51:T58)</f>
        <v>2</v>
      </c>
      <c r="U59" s="156"/>
    </row>
    <row r="60" spans="1:21" ht="13.5" thickBot="1">
      <c r="A60" s="590"/>
      <c r="B60" s="353" t="s">
        <v>69</v>
      </c>
      <c r="C60" s="137">
        <f>IF(C35&gt;0,AVERAGE(C35:C58),0)</f>
        <v>23.428571428571427</v>
      </c>
      <c r="D60" s="138">
        <f>IF(D35&gt;0,AVERAGE(D35:D58),0)</f>
        <v>24.571428571428573</v>
      </c>
      <c r="E60" s="97">
        <f>IF(E35&gt;0,AVERAGE(E35:E58),0)</f>
        <v>8.666666666666666</v>
      </c>
      <c r="F60" s="171">
        <f>IF(F35&gt;0,AVERAGE(F35:F58),0)</f>
        <v>2.8333333333333335</v>
      </c>
      <c r="G60" s="124">
        <f>IF(T59&gt;0,IF(G59/T59&gt;12,12,G59/T59),0)</f>
        <v>4.166666666666667</v>
      </c>
      <c r="H60" s="80">
        <f>IF(H51&gt;0,AVERAGE(H51:H58),0)</f>
        <v>33925</v>
      </c>
      <c r="I60" s="78">
        <f>IF(S59=0,0,I59/S59)</f>
        <v>33925</v>
      </c>
      <c r="J60" s="79">
        <f>IF(S59=0,0,J59/S59)</f>
        <v>0</v>
      </c>
      <c r="K60" s="80">
        <f>IF(K59&gt;0,AVERAGE(K35:K58),0)</f>
        <v>8817.777777777777</v>
      </c>
      <c r="L60" s="81">
        <f>IF(L59&gt;0,AVERAGE(L35:L58),0)</f>
        <v>0</v>
      </c>
      <c r="M60" s="81">
        <f>IF(M59&gt;0,AVERAGE(M35:M58),0)</f>
        <v>0</v>
      </c>
      <c r="N60" s="78">
        <f>IF(N59&gt;0,AVERAGE(N35:N58),0)</f>
        <v>0</v>
      </c>
      <c r="O60" s="82">
        <f>IF(S59=0,0,O59/S59)</f>
        <v>37110</v>
      </c>
      <c r="P60" s="132"/>
      <c r="Q60" s="355"/>
      <c r="R60" s="165"/>
      <c r="S60" s="354"/>
      <c r="T60" s="356"/>
      <c r="U60" s="156"/>
    </row>
    <row r="61" spans="4:21" ht="12.75">
      <c r="D61" s="310"/>
      <c r="E61" s="156"/>
      <c r="N61" s="361"/>
      <c r="O61" s="360"/>
      <c r="P61" s="361"/>
      <c r="Q61" s="361" t="s">
        <v>70</v>
      </c>
      <c r="R61" s="362">
        <f>IF(S59=0,0,(R59-12*J59-Q59)/S59/12)</f>
        <v>37110</v>
      </c>
      <c r="U61" s="156"/>
    </row>
    <row r="62" spans="4:21" ht="12.75">
      <c r="D62" s="310"/>
      <c r="E62" s="156"/>
      <c r="N62" s="361"/>
      <c r="O62" s="360"/>
      <c r="P62" s="361"/>
      <c r="Q62" s="361"/>
      <c r="R62" s="362"/>
      <c r="U62" s="156"/>
    </row>
    <row r="63" spans="2:21" ht="12.75" customHeight="1" thickBot="1">
      <c r="B63" s="361" t="s">
        <v>120</v>
      </c>
      <c r="D63" s="310"/>
      <c r="E63" s="156"/>
      <c r="U63" s="156"/>
    </row>
    <row r="64" spans="1:21" ht="12" customHeight="1">
      <c r="A64" s="570"/>
      <c r="B64" s="507" t="s">
        <v>177</v>
      </c>
      <c r="C64" s="572" t="s">
        <v>1</v>
      </c>
      <c r="D64" s="573"/>
      <c r="E64" s="574" t="s">
        <v>2</v>
      </c>
      <c r="F64" s="575"/>
      <c r="G64" s="313"/>
      <c r="H64" s="575" t="s">
        <v>102</v>
      </c>
      <c r="I64" s="587"/>
      <c r="J64" s="576" t="s">
        <v>164</v>
      </c>
      <c r="K64" s="583" t="s">
        <v>3</v>
      </c>
      <c r="L64" s="584"/>
      <c r="M64" s="584"/>
      <c r="N64" s="585"/>
      <c r="O64" s="576" t="s">
        <v>103</v>
      </c>
      <c r="P64" s="576" t="s">
        <v>119</v>
      </c>
      <c r="Q64" s="588" t="s">
        <v>104</v>
      </c>
      <c r="R64" s="576" t="s">
        <v>105</v>
      </c>
      <c r="S64" s="578" t="s">
        <v>106</v>
      </c>
      <c r="T64" s="493" t="s">
        <v>163</v>
      </c>
      <c r="U64" s="156"/>
    </row>
    <row r="65" spans="1:21" ht="23.25" customHeight="1" thickBot="1">
      <c r="A65" s="571"/>
      <c r="B65" s="508"/>
      <c r="C65" s="314" t="s">
        <v>107</v>
      </c>
      <c r="D65" s="315" t="s">
        <v>108</v>
      </c>
      <c r="E65" s="314" t="s">
        <v>109</v>
      </c>
      <c r="F65" s="320" t="s">
        <v>110</v>
      </c>
      <c r="G65" s="317" t="s">
        <v>118</v>
      </c>
      <c r="H65" s="318" t="s">
        <v>111</v>
      </c>
      <c r="I65" s="317" t="s">
        <v>108</v>
      </c>
      <c r="J65" s="577"/>
      <c r="K65" s="319" t="s">
        <v>4</v>
      </c>
      <c r="L65" s="320" t="s">
        <v>5</v>
      </c>
      <c r="M65" s="320" t="s">
        <v>112</v>
      </c>
      <c r="N65" s="321" t="s">
        <v>113</v>
      </c>
      <c r="O65" s="577"/>
      <c r="P65" s="577"/>
      <c r="Q65" s="589"/>
      <c r="R65" s="577"/>
      <c r="S65" s="579"/>
      <c r="T65" s="494"/>
      <c r="U65" s="156"/>
    </row>
    <row r="66" spans="1:21" ht="12.75" customHeight="1">
      <c r="A66" s="322" t="s">
        <v>7</v>
      </c>
      <c r="B66" s="323" t="s">
        <v>199</v>
      </c>
      <c r="C66" s="324">
        <v>36</v>
      </c>
      <c r="D66" s="325">
        <v>36</v>
      </c>
      <c r="E66" s="326">
        <v>8</v>
      </c>
      <c r="F66" s="327">
        <v>4</v>
      </c>
      <c r="G66" s="402">
        <f>IF(F66&gt;0,D66/C66*(F66+P66/12),0)</f>
        <v>4</v>
      </c>
      <c r="H66" s="328">
        <v>27650</v>
      </c>
      <c r="I66" s="85">
        <f>ROUND(IF(E66=0,,H66*S66),0)</f>
        <v>27650</v>
      </c>
      <c r="J66" s="69">
        <f>ROUND(IF((D66-C66)&lt;0,,(I66+K66+L66+M66+N66)/40*(D66-C66)*2),0)</f>
        <v>0</v>
      </c>
      <c r="K66" s="326"/>
      <c r="L66" s="331"/>
      <c r="M66" s="331"/>
      <c r="N66" s="352"/>
      <c r="O66" s="69">
        <f>SUM(I66:N66)</f>
        <v>27650</v>
      </c>
      <c r="P66" s="334"/>
      <c r="Q66" s="327"/>
      <c r="R66" s="69">
        <f>SUM(O66*12+Q66)</f>
        <v>331800</v>
      </c>
      <c r="S66" s="120">
        <f>ROUND(IF(C66=0,0,IF((D66/C66)&gt;1,1,D66/C66)),2)</f>
        <v>1</v>
      </c>
      <c r="T66" s="134">
        <f>ROUND(IF(C66=0,0,D66/C66),2)</f>
        <v>1</v>
      </c>
      <c r="U66" s="156"/>
    </row>
    <row r="67" spans="1:21" ht="12.75">
      <c r="A67" s="335" t="s">
        <v>8</v>
      </c>
      <c r="B67" s="336"/>
      <c r="C67" s="342"/>
      <c r="D67" s="343"/>
      <c r="E67" s="338"/>
      <c r="F67" s="344"/>
      <c r="G67" s="402">
        <f>IF(F67&gt;0,D67/C67*(F67+P67/12),0)</f>
        <v>0</v>
      </c>
      <c r="H67" s="338"/>
      <c r="I67" s="58">
        <f>ROUND(IF(E67=0,,H67*S67),0)</f>
        <v>0</v>
      </c>
      <c r="J67" s="69">
        <f>ROUND(IF((D67-C67)&lt;0,,(I67+K67+L67+M67+N67)/40*(D67-C67)*2),0)</f>
        <v>0</v>
      </c>
      <c r="K67" s="338"/>
      <c r="L67" s="339"/>
      <c r="M67" s="339"/>
      <c r="N67" s="365"/>
      <c r="O67" s="60">
        <f>SUM(I67:N67)</f>
        <v>0</v>
      </c>
      <c r="P67" s="341"/>
      <c r="Q67" s="344"/>
      <c r="R67" s="69">
        <f>SUM(O67*12+Q67)</f>
        <v>0</v>
      </c>
      <c r="S67" s="129">
        <f>ROUND(IF(C67=0,0,IF((D67/C67)&gt;1,1,D67/C67)),2)</f>
        <v>0</v>
      </c>
      <c r="T67" s="134">
        <f>ROUND(IF(C67=0,0,D67/C67),2)</f>
        <v>0</v>
      </c>
      <c r="U67" s="156"/>
    </row>
    <row r="68" spans="1:21" ht="12.75">
      <c r="A68" s="335" t="s">
        <v>9</v>
      </c>
      <c r="B68" s="336"/>
      <c r="C68" s="342"/>
      <c r="D68" s="343"/>
      <c r="E68" s="338"/>
      <c r="F68" s="344"/>
      <c r="G68" s="402">
        <f>IF(F68&gt;0,D68/C68*(F68+P68/12),0)</f>
        <v>0</v>
      </c>
      <c r="H68" s="338"/>
      <c r="I68" s="58">
        <f>ROUND(IF(E68=0,,H68*S68),0)</f>
        <v>0</v>
      </c>
      <c r="J68" s="69">
        <f>ROUND(IF((D68-C68)&lt;0,,(I68+K68+L68+M68+N68)/40*(D68-C68)*2),0)</f>
        <v>0</v>
      </c>
      <c r="K68" s="338"/>
      <c r="L68" s="339"/>
      <c r="M68" s="339"/>
      <c r="N68" s="365"/>
      <c r="O68" s="60">
        <f>SUM(I68:N68)</f>
        <v>0</v>
      </c>
      <c r="P68" s="341"/>
      <c r="Q68" s="344"/>
      <c r="R68" s="69">
        <f>SUM(O68*12+Q68)</f>
        <v>0</v>
      </c>
      <c r="S68" s="129">
        <f>ROUND(IF(C68=0,0,IF((D68/C68)&gt;1,1,D68/C68)),2)</f>
        <v>0</v>
      </c>
      <c r="T68" s="134">
        <f>ROUND(IF(C68=0,0,D68/C68),2)</f>
        <v>0</v>
      </c>
      <c r="U68" s="156"/>
    </row>
    <row r="69" spans="1:21" ht="12.75">
      <c r="A69" s="335" t="s">
        <v>10</v>
      </c>
      <c r="B69" s="336"/>
      <c r="C69" s="342"/>
      <c r="D69" s="343"/>
      <c r="E69" s="338"/>
      <c r="F69" s="344"/>
      <c r="G69" s="402">
        <f>IF(F69&gt;0,D69/C69*(F69+P69/12),0)</f>
        <v>0</v>
      </c>
      <c r="H69" s="338"/>
      <c r="I69" s="58">
        <f>ROUND(IF(E69=0,,H69*S69),0)</f>
        <v>0</v>
      </c>
      <c r="J69" s="69">
        <f>ROUND(IF((D69-C69)&lt;0,,(I69+K69+L69+M69+N69)/40*(D69-C69)*2),0)</f>
        <v>0</v>
      </c>
      <c r="K69" s="338"/>
      <c r="L69" s="339"/>
      <c r="M69" s="339"/>
      <c r="N69" s="365"/>
      <c r="O69" s="60">
        <f>SUM(I69:N69)</f>
        <v>0</v>
      </c>
      <c r="P69" s="341"/>
      <c r="Q69" s="344"/>
      <c r="R69" s="69">
        <f>SUM(O69*12+Q69)</f>
        <v>0</v>
      </c>
      <c r="S69" s="129">
        <f>ROUND(IF(C69=0,0,IF((D69/C69)&gt;1,1,D69/C69)),2)</f>
        <v>0</v>
      </c>
      <c r="T69" s="134">
        <f>ROUND(IF(C69=0,0,D69/C69),2)</f>
        <v>0</v>
      </c>
      <c r="U69" s="156"/>
    </row>
    <row r="70" spans="1:21" ht="13.5" thickBot="1">
      <c r="A70" s="335" t="s">
        <v>11</v>
      </c>
      <c r="B70" s="336"/>
      <c r="C70" s="342"/>
      <c r="D70" s="343"/>
      <c r="E70" s="338"/>
      <c r="F70" s="472"/>
      <c r="G70" s="402">
        <f>IF(F70&gt;0,D70/C70*(F70+P70/12),0)</f>
        <v>0</v>
      </c>
      <c r="H70" s="338"/>
      <c r="I70" s="58">
        <f>ROUND(IF(E70=0,,H70*S70),0)</f>
        <v>0</v>
      </c>
      <c r="J70" s="69">
        <f>ROUND(IF((D70-C70)&lt;0,,(I70+K70+L70+M70+N70)/40*(D70-C70)*2),0)</f>
        <v>0</v>
      </c>
      <c r="K70" s="338"/>
      <c r="L70" s="339"/>
      <c r="M70" s="339"/>
      <c r="N70" s="365"/>
      <c r="O70" s="60">
        <f>SUM(I70:N70)</f>
        <v>0</v>
      </c>
      <c r="P70" s="341"/>
      <c r="Q70" s="344"/>
      <c r="R70" s="69">
        <f>SUM(O70*12+Q70)</f>
        <v>0</v>
      </c>
      <c r="S70" s="129">
        <f>ROUND(IF(C70=0,0,IF((D70/C70)&gt;1,1,D70/C70)),2)</f>
        <v>0</v>
      </c>
      <c r="T70" s="134">
        <f>ROUND(IF(C70=0,0,D70/C70),2)</f>
        <v>0</v>
      </c>
      <c r="U70" s="156"/>
    </row>
    <row r="71" spans="1:21" ht="12.75">
      <c r="A71" s="571" t="s">
        <v>67</v>
      </c>
      <c r="B71" s="350" t="s">
        <v>68</v>
      </c>
      <c r="C71" s="136">
        <f>SUM(C66:C70)</f>
        <v>36</v>
      </c>
      <c r="D71" s="84">
        <f>SUM(D66:D70)</f>
        <v>36</v>
      </c>
      <c r="E71" s="139"/>
      <c r="F71" s="352"/>
      <c r="G71" s="130">
        <f aca="true" t="shared" si="24" ref="G71:O71">SUM(G66:G70)</f>
        <v>4</v>
      </c>
      <c r="H71" s="75">
        <f t="shared" si="24"/>
        <v>27650</v>
      </c>
      <c r="I71" s="76">
        <f t="shared" si="24"/>
        <v>27650</v>
      </c>
      <c r="J71" s="75">
        <f t="shared" si="24"/>
        <v>0</v>
      </c>
      <c r="K71" s="75">
        <f t="shared" si="24"/>
        <v>0</v>
      </c>
      <c r="L71" s="77">
        <f t="shared" si="24"/>
        <v>0</v>
      </c>
      <c r="M71" s="77">
        <f t="shared" si="24"/>
        <v>0</v>
      </c>
      <c r="N71" s="76">
        <f t="shared" si="24"/>
        <v>0</v>
      </c>
      <c r="O71" s="87">
        <f t="shared" si="24"/>
        <v>27650</v>
      </c>
      <c r="P71" s="131"/>
      <c r="Q71" s="75">
        <f>SUM(Q66:Q70)</f>
        <v>0</v>
      </c>
      <c r="R71" s="75">
        <f>SUM(R66:R70)</f>
        <v>331800</v>
      </c>
      <c r="S71" s="130">
        <f>SUM(S66:S70)</f>
        <v>1</v>
      </c>
      <c r="T71" s="84">
        <f>SUM(T66:T70)</f>
        <v>1</v>
      </c>
      <c r="U71" s="156"/>
    </row>
    <row r="72" spans="1:21" ht="13.5" thickBot="1">
      <c r="A72" s="590"/>
      <c r="B72" s="353" t="s">
        <v>69</v>
      </c>
      <c r="C72" s="137">
        <f>IF(C50&gt;0,AVERAGE(C66:C70),0)</f>
        <v>36</v>
      </c>
      <c r="D72" s="138">
        <f>IF(D50&gt;0,AVERAGE(D66:D70),0)</f>
        <v>36</v>
      </c>
      <c r="E72" s="97">
        <f>IF(E50&gt;0,AVERAGE(E66:E70),0)</f>
        <v>8</v>
      </c>
      <c r="F72" s="171">
        <f>IF(F50&gt;0,AVERAGE(F66:F70),0)</f>
        <v>4</v>
      </c>
      <c r="G72" s="124">
        <f>IF(T71&gt;0,IF(G71/T71&gt;12,12,G71/T71),0)</f>
        <v>4</v>
      </c>
      <c r="H72" s="80">
        <f>IF(H66&gt;0,AVERAGE(H66:H70),0)</f>
        <v>27650</v>
      </c>
      <c r="I72" s="78">
        <f>IF(S71=0,0,I71/S71)</f>
        <v>27650</v>
      </c>
      <c r="J72" s="79">
        <f>IF(S71=0,0,J71/S71)</f>
        <v>0</v>
      </c>
      <c r="K72" s="80">
        <f>IF(K71&gt;0,AVERAGE(K50:K70),0)</f>
        <v>0</v>
      </c>
      <c r="L72" s="81">
        <f>IF(L71&gt;0,AVERAGE(L50:L70),0)</f>
        <v>0</v>
      </c>
      <c r="M72" s="81">
        <f>IF(M71&gt;0,AVERAGE(M50:M70),0)</f>
        <v>0</v>
      </c>
      <c r="N72" s="78">
        <f>IF(N71&gt;0,AVERAGE(N50:N70),0)</f>
        <v>0</v>
      </c>
      <c r="O72" s="82">
        <f>IF(S71=0,0,O71/S71)</f>
        <v>27650</v>
      </c>
      <c r="P72" s="132"/>
      <c r="Q72" s="355"/>
      <c r="R72" s="165"/>
      <c r="S72" s="354"/>
      <c r="T72" s="356"/>
      <c r="U72" s="156"/>
    </row>
    <row r="73" spans="4:21" ht="12.75">
      <c r="D73" s="310"/>
      <c r="E73" s="156"/>
      <c r="N73" s="361"/>
      <c r="O73" s="360"/>
      <c r="P73" s="361"/>
      <c r="Q73" s="361" t="s">
        <v>70</v>
      </c>
      <c r="R73" s="362">
        <f>IF(S71=0,0,(R71-12*J71-Q71)/S71/12)</f>
        <v>27650</v>
      </c>
      <c r="U73" s="156"/>
    </row>
    <row r="74" spans="4:21" ht="12.75">
      <c r="D74" s="310"/>
      <c r="E74" s="156"/>
      <c r="N74" s="361"/>
      <c r="O74" s="360"/>
      <c r="P74" s="361"/>
      <c r="Q74" s="361"/>
      <c r="R74" s="362"/>
      <c r="U74" s="156"/>
    </row>
    <row r="75" spans="2:21" ht="13.5" customHeight="1" thickBot="1">
      <c r="B75" s="361" t="s">
        <v>121</v>
      </c>
      <c r="D75" s="310"/>
      <c r="E75" s="156"/>
      <c r="U75" s="156"/>
    </row>
    <row r="76" spans="1:21" ht="12" customHeight="1">
      <c r="A76" s="570"/>
      <c r="B76" s="576" t="s">
        <v>0</v>
      </c>
      <c r="C76" s="572" t="s">
        <v>1</v>
      </c>
      <c r="D76" s="573"/>
      <c r="E76" s="574" t="s">
        <v>2</v>
      </c>
      <c r="F76" s="575"/>
      <c r="G76" s="313"/>
      <c r="H76" s="575" t="s">
        <v>102</v>
      </c>
      <c r="I76" s="587"/>
      <c r="J76" s="576" t="s">
        <v>114</v>
      </c>
      <c r="K76" s="583" t="s">
        <v>3</v>
      </c>
      <c r="L76" s="584"/>
      <c r="M76" s="584"/>
      <c r="N76" s="585"/>
      <c r="O76" s="576" t="s">
        <v>103</v>
      </c>
      <c r="P76" s="576" t="s">
        <v>119</v>
      </c>
      <c r="Q76" s="588" t="s">
        <v>104</v>
      </c>
      <c r="R76" s="576" t="s">
        <v>105</v>
      </c>
      <c r="S76" s="578" t="s">
        <v>106</v>
      </c>
      <c r="T76" s="493" t="s">
        <v>163</v>
      </c>
      <c r="U76" s="156"/>
    </row>
    <row r="77" spans="1:21" ht="23.25" customHeight="1" thickBot="1">
      <c r="A77" s="571"/>
      <c r="B77" s="577"/>
      <c r="C77" s="314" t="s">
        <v>107</v>
      </c>
      <c r="D77" s="315" t="s">
        <v>108</v>
      </c>
      <c r="E77" s="314" t="s">
        <v>109</v>
      </c>
      <c r="F77" s="316" t="s">
        <v>110</v>
      </c>
      <c r="G77" s="317" t="s">
        <v>118</v>
      </c>
      <c r="H77" s="318" t="s">
        <v>111</v>
      </c>
      <c r="I77" s="317" t="s">
        <v>108</v>
      </c>
      <c r="J77" s="577"/>
      <c r="K77" s="319" t="s">
        <v>4</v>
      </c>
      <c r="L77" s="320" t="s">
        <v>5</v>
      </c>
      <c r="M77" s="320" t="s">
        <v>112</v>
      </c>
      <c r="N77" s="321" t="s">
        <v>113</v>
      </c>
      <c r="O77" s="577"/>
      <c r="P77" s="577"/>
      <c r="Q77" s="589"/>
      <c r="R77" s="577"/>
      <c r="S77" s="579"/>
      <c r="T77" s="494"/>
      <c r="U77" s="156"/>
    </row>
    <row r="78" spans="1:21" ht="12.75">
      <c r="A78" s="322" t="s">
        <v>7</v>
      </c>
      <c r="B78" s="323" t="s">
        <v>169</v>
      </c>
      <c r="C78" s="324">
        <v>40</v>
      </c>
      <c r="D78" s="325">
        <v>40</v>
      </c>
      <c r="E78" s="326">
        <v>7</v>
      </c>
      <c r="F78" s="374">
        <v>10</v>
      </c>
      <c r="G78" s="304">
        <f>IF(F78&gt;0,D78/C78*(F78+P78/12),0)</f>
        <v>10.166666666666666</v>
      </c>
      <c r="H78" s="328">
        <v>25400</v>
      </c>
      <c r="I78" s="85">
        <f>ROUND(IF(E78=0,,H78*S78),0)</f>
        <v>25400</v>
      </c>
      <c r="J78" s="128">
        <f>ROUND(IF(D78-C78&lt;0,,(I78+L78)/40*(D78-C78)*1.25),0)</f>
        <v>0</v>
      </c>
      <c r="K78" s="326">
        <v>4428</v>
      </c>
      <c r="L78" s="331"/>
      <c r="M78" s="331"/>
      <c r="N78" s="352"/>
      <c r="O78" s="69">
        <f aca="true" t="shared" si="25" ref="O78:O85">SUM(I78:N78)</f>
        <v>29828</v>
      </c>
      <c r="P78" s="333">
        <v>2</v>
      </c>
      <c r="Q78" s="334"/>
      <c r="R78" s="69">
        <f aca="true" t="shared" si="26" ref="R78:R85">SUM(O78*12+Q78)</f>
        <v>357936</v>
      </c>
      <c r="S78" s="120">
        <f aca="true" t="shared" si="27" ref="S78:S85">ROUND(IF(C78=0,0,IF((D78/C78)&gt;1,1,D78/C78)),2)</f>
        <v>1</v>
      </c>
      <c r="T78" s="133">
        <f>ROUND(IF(C78=0,0,D78/C78),2)</f>
        <v>1</v>
      </c>
      <c r="U78" s="156"/>
    </row>
    <row r="79" spans="1:21" ht="12.75">
      <c r="A79" s="335" t="s">
        <v>8</v>
      </c>
      <c r="B79" s="336" t="s">
        <v>85</v>
      </c>
      <c r="C79" s="342">
        <v>40</v>
      </c>
      <c r="D79" s="343">
        <v>25</v>
      </c>
      <c r="E79" s="338">
        <v>5</v>
      </c>
      <c r="F79" s="375">
        <v>12</v>
      </c>
      <c r="G79" s="304">
        <f aca="true" t="shared" si="28" ref="G79:G85">IF(F79&gt;0,D79/C79*(F79+P79/12),0)</f>
        <v>7.5</v>
      </c>
      <c r="H79" s="338">
        <v>23510</v>
      </c>
      <c r="I79" s="58">
        <f>ROUND(IF(E79=0,,H79*S79),0)</f>
        <v>14811</v>
      </c>
      <c r="J79" s="128">
        <f aca="true" t="shared" si="29" ref="J79:J85">ROUND(IF(D79-C79&lt;0,,(I79+L79)/40*(D79-C79)*1.25),0)</f>
        <v>0</v>
      </c>
      <c r="K79" s="338"/>
      <c r="L79" s="339"/>
      <c r="M79" s="339"/>
      <c r="N79" s="365"/>
      <c r="O79" s="60">
        <f t="shared" si="25"/>
        <v>14811</v>
      </c>
      <c r="P79" s="340"/>
      <c r="Q79" s="341"/>
      <c r="R79" s="69">
        <f t="shared" si="26"/>
        <v>177732</v>
      </c>
      <c r="S79" s="129">
        <f t="shared" si="27"/>
        <v>0.63</v>
      </c>
      <c r="T79" s="134">
        <f aca="true" t="shared" si="30" ref="T79:T85">ROUND(IF(C79=0,0,D79/C79),2)</f>
        <v>0.63</v>
      </c>
      <c r="U79" s="156"/>
    </row>
    <row r="80" spans="1:21" ht="12.75">
      <c r="A80" s="335" t="s">
        <v>9</v>
      </c>
      <c r="B80" s="336" t="s">
        <v>86</v>
      </c>
      <c r="C80" s="342">
        <v>40</v>
      </c>
      <c r="D80" s="343">
        <v>40</v>
      </c>
      <c r="E80" s="338">
        <v>6</v>
      </c>
      <c r="F80" s="375">
        <v>8</v>
      </c>
      <c r="G80" s="304">
        <f t="shared" si="28"/>
        <v>8</v>
      </c>
      <c r="H80" s="338">
        <v>22030</v>
      </c>
      <c r="I80" s="58">
        <f>ROUND(IF(E80=0,,H80*S80),0)</f>
        <v>22030</v>
      </c>
      <c r="J80" s="128">
        <f t="shared" si="29"/>
        <v>0</v>
      </c>
      <c r="K80" s="338">
        <v>1680</v>
      </c>
      <c r="L80" s="339"/>
      <c r="M80" s="339"/>
      <c r="N80" s="365"/>
      <c r="O80" s="60">
        <f t="shared" si="25"/>
        <v>23710</v>
      </c>
      <c r="P80" s="340"/>
      <c r="Q80" s="341"/>
      <c r="R80" s="69">
        <f t="shared" si="26"/>
        <v>284520</v>
      </c>
      <c r="S80" s="129">
        <f t="shared" si="27"/>
        <v>1</v>
      </c>
      <c r="T80" s="134">
        <f t="shared" si="30"/>
        <v>1</v>
      </c>
      <c r="U80" s="156"/>
    </row>
    <row r="81" spans="1:21" ht="12.75">
      <c r="A81" s="335" t="s">
        <v>10</v>
      </c>
      <c r="B81" s="336"/>
      <c r="C81" s="342"/>
      <c r="D81" s="343"/>
      <c r="E81" s="338"/>
      <c r="F81" s="375"/>
      <c r="G81" s="304">
        <f t="shared" si="28"/>
        <v>0</v>
      </c>
      <c r="H81" s="338"/>
      <c r="I81" s="58">
        <f>ROUND(IF(D81=0,,H81*S81),0)</f>
        <v>0</v>
      </c>
      <c r="J81" s="128">
        <f t="shared" si="29"/>
        <v>0</v>
      </c>
      <c r="K81" s="338"/>
      <c r="L81" s="339"/>
      <c r="M81" s="339"/>
      <c r="N81" s="365"/>
      <c r="O81" s="60">
        <f t="shared" si="25"/>
        <v>0</v>
      </c>
      <c r="P81" s="340"/>
      <c r="Q81" s="341"/>
      <c r="R81" s="69">
        <f t="shared" si="26"/>
        <v>0</v>
      </c>
      <c r="S81" s="129">
        <f t="shared" si="27"/>
        <v>0</v>
      </c>
      <c r="T81" s="134">
        <f t="shared" si="30"/>
        <v>0</v>
      </c>
      <c r="U81" s="156"/>
    </row>
    <row r="82" spans="1:21" ht="12.75">
      <c r="A82" s="335" t="s">
        <v>11</v>
      </c>
      <c r="B82" s="336"/>
      <c r="C82" s="342"/>
      <c r="D82" s="343"/>
      <c r="E82" s="338"/>
      <c r="F82" s="375"/>
      <c r="G82" s="304">
        <f t="shared" si="28"/>
        <v>0</v>
      </c>
      <c r="H82" s="338"/>
      <c r="I82" s="58">
        <f>ROUND(IF(D82=0,,H82*S82),0)</f>
        <v>0</v>
      </c>
      <c r="J82" s="128">
        <f t="shared" si="29"/>
        <v>0</v>
      </c>
      <c r="K82" s="338"/>
      <c r="L82" s="339"/>
      <c r="M82" s="339"/>
      <c r="N82" s="365"/>
      <c r="O82" s="60">
        <f t="shared" si="25"/>
        <v>0</v>
      </c>
      <c r="P82" s="340"/>
      <c r="Q82" s="341"/>
      <c r="R82" s="69">
        <f t="shared" si="26"/>
        <v>0</v>
      </c>
      <c r="S82" s="129">
        <f t="shared" si="27"/>
        <v>0</v>
      </c>
      <c r="T82" s="134">
        <f t="shared" si="30"/>
        <v>0</v>
      </c>
      <c r="U82" s="156"/>
    </row>
    <row r="83" spans="1:21" ht="12.75">
      <c r="A83" s="335" t="s">
        <v>12</v>
      </c>
      <c r="B83" s="336"/>
      <c r="C83" s="342"/>
      <c r="D83" s="343"/>
      <c r="E83" s="338"/>
      <c r="F83" s="375"/>
      <c r="G83" s="304">
        <f t="shared" si="28"/>
        <v>0</v>
      </c>
      <c r="H83" s="338"/>
      <c r="I83" s="58">
        <f>ROUND(IF(D83=0,,H83*S83),0)</f>
        <v>0</v>
      </c>
      <c r="J83" s="128">
        <f t="shared" si="29"/>
        <v>0</v>
      </c>
      <c r="K83" s="338"/>
      <c r="L83" s="339"/>
      <c r="M83" s="339"/>
      <c r="N83" s="365"/>
      <c r="O83" s="60">
        <f t="shared" si="25"/>
        <v>0</v>
      </c>
      <c r="P83" s="340"/>
      <c r="Q83" s="341"/>
      <c r="R83" s="69">
        <f t="shared" si="26"/>
        <v>0</v>
      </c>
      <c r="S83" s="129">
        <f t="shared" si="27"/>
        <v>0</v>
      </c>
      <c r="T83" s="134">
        <f t="shared" si="30"/>
        <v>0</v>
      </c>
      <c r="U83" s="156"/>
    </row>
    <row r="84" spans="1:21" ht="12.75">
      <c r="A84" s="335" t="s">
        <v>13</v>
      </c>
      <c r="B84" s="336"/>
      <c r="C84" s="342"/>
      <c r="D84" s="343"/>
      <c r="E84" s="338"/>
      <c r="F84" s="375"/>
      <c r="G84" s="304">
        <f t="shared" si="28"/>
        <v>0</v>
      </c>
      <c r="H84" s="338"/>
      <c r="I84" s="58">
        <f>ROUND(IF(D84=0,,H84*S84),0)</f>
        <v>0</v>
      </c>
      <c r="J84" s="128">
        <f t="shared" si="29"/>
        <v>0</v>
      </c>
      <c r="K84" s="338"/>
      <c r="L84" s="339"/>
      <c r="M84" s="339"/>
      <c r="N84" s="365"/>
      <c r="O84" s="60">
        <f t="shared" si="25"/>
        <v>0</v>
      </c>
      <c r="P84" s="340"/>
      <c r="Q84" s="341"/>
      <c r="R84" s="69">
        <f t="shared" si="26"/>
        <v>0</v>
      </c>
      <c r="S84" s="129">
        <f t="shared" si="27"/>
        <v>0</v>
      </c>
      <c r="T84" s="134">
        <f t="shared" si="30"/>
        <v>0</v>
      </c>
      <c r="U84" s="156"/>
    </row>
    <row r="85" spans="1:21" ht="13.5" thickBot="1">
      <c r="A85" s="335" t="s">
        <v>14</v>
      </c>
      <c r="B85" s="336"/>
      <c r="C85" s="342"/>
      <c r="D85" s="343"/>
      <c r="E85" s="338"/>
      <c r="F85" s="376"/>
      <c r="G85" s="304">
        <f t="shared" si="28"/>
        <v>0</v>
      </c>
      <c r="H85" s="338"/>
      <c r="I85" s="58">
        <f>ROUND(IF(D85=0,,H85*S85),0)</f>
        <v>0</v>
      </c>
      <c r="J85" s="128">
        <f t="shared" si="29"/>
        <v>0</v>
      </c>
      <c r="K85" s="347"/>
      <c r="L85" s="348"/>
      <c r="M85" s="348"/>
      <c r="N85" s="371"/>
      <c r="O85" s="60">
        <f t="shared" si="25"/>
        <v>0</v>
      </c>
      <c r="P85" s="340"/>
      <c r="Q85" s="349"/>
      <c r="R85" s="69">
        <f t="shared" si="26"/>
        <v>0</v>
      </c>
      <c r="S85" s="129">
        <f t="shared" si="27"/>
        <v>0</v>
      </c>
      <c r="T85" s="401">
        <f t="shared" si="30"/>
        <v>0</v>
      </c>
      <c r="U85" s="156"/>
    </row>
    <row r="86" spans="1:21" ht="12.75">
      <c r="A86" s="571" t="s">
        <v>67</v>
      </c>
      <c r="B86" s="350" t="s">
        <v>68</v>
      </c>
      <c r="C86" s="70">
        <f>SUM(C78:C85)</f>
        <v>120</v>
      </c>
      <c r="D86" s="71">
        <f>SUM(D78:D85)</f>
        <v>105</v>
      </c>
      <c r="E86" s="139"/>
      <c r="F86" s="364"/>
      <c r="G86" s="84">
        <f>SUM(G78:G85)</f>
        <v>25.666666666666664</v>
      </c>
      <c r="H86" s="75">
        <f>SUM(H78:H85)</f>
        <v>70940</v>
      </c>
      <c r="I86" s="76">
        <f aca="true" t="shared" si="31" ref="I86:R86">SUM(I78:I85)</f>
        <v>62241</v>
      </c>
      <c r="J86" s="75">
        <f t="shared" si="31"/>
        <v>0</v>
      </c>
      <c r="K86" s="75">
        <f t="shared" si="31"/>
        <v>6108</v>
      </c>
      <c r="L86" s="77">
        <f t="shared" si="31"/>
        <v>0</v>
      </c>
      <c r="M86" s="77">
        <f t="shared" si="31"/>
        <v>0</v>
      </c>
      <c r="N86" s="76">
        <f t="shared" si="31"/>
        <v>0</v>
      </c>
      <c r="O86" s="75">
        <f t="shared" si="31"/>
        <v>68349</v>
      </c>
      <c r="P86" s="131"/>
      <c r="Q86" s="75">
        <f t="shared" si="31"/>
        <v>0</v>
      </c>
      <c r="R86" s="75">
        <f t="shared" si="31"/>
        <v>820188</v>
      </c>
      <c r="S86" s="130">
        <f>SUM(S78:S85)</f>
        <v>2.63</v>
      </c>
      <c r="T86" s="84">
        <f>SUM(T78:T85)</f>
        <v>2.63</v>
      </c>
      <c r="U86" s="156"/>
    </row>
    <row r="87" spans="1:21" ht="13.5" thickBot="1">
      <c r="A87" s="590"/>
      <c r="B87" s="353" t="s">
        <v>69</v>
      </c>
      <c r="C87" s="72">
        <f>IF(C50&gt;0,AVERAGE(C78:C85),0)</f>
        <v>40</v>
      </c>
      <c r="D87" s="73">
        <f>IF(D50&gt;0,AVERAGE(D78:D85),0)</f>
        <v>35</v>
      </c>
      <c r="E87" s="97">
        <f>IF(E50&gt;0,AVERAGE(E78:E85),0)</f>
        <v>6</v>
      </c>
      <c r="F87" s="73">
        <f>IF(F78&gt;0,AVERAGE(F78:F85),0)</f>
        <v>10</v>
      </c>
      <c r="G87" s="138">
        <f>IF(T86&gt;0,IF(G86/T86&gt;12,12,G86/T86),0)</f>
        <v>9.759188846641317</v>
      </c>
      <c r="H87" s="80">
        <f aca="true" t="shared" si="32" ref="H87:O87">IF(H78&gt;0,AVERAGE(H78:H85),0)</f>
        <v>23646.666666666668</v>
      </c>
      <c r="I87" s="78">
        <f t="shared" si="32"/>
        <v>7780.125</v>
      </c>
      <c r="J87" s="78">
        <f t="shared" si="32"/>
        <v>0</v>
      </c>
      <c r="K87" s="80">
        <f t="shared" si="32"/>
        <v>3054</v>
      </c>
      <c r="L87" s="81">
        <f t="shared" si="32"/>
        <v>0</v>
      </c>
      <c r="M87" s="81">
        <f t="shared" si="32"/>
        <v>0</v>
      </c>
      <c r="N87" s="78">
        <f t="shared" si="32"/>
        <v>0</v>
      </c>
      <c r="O87" s="78">
        <f t="shared" si="32"/>
        <v>8543.625</v>
      </c>
      <c r="P87" s="132"/>
      <c r="Q87" s="355"/>
      <c r="R87" s="165"/>
      <c r="S87" s="354"/>
      <c r="T87" s="356"/>
      <c r="U87" s="156"/>
    </row>
    <row r="88" spans="4:21" ht="12.75">
      <c r="D88" s="310"/>
      <c r="E88" s="156"/>
      <c r="N88" s="361"/>
      <c r="O88" s="360"/>
      <c r="P88" s="361"/>
      <c r="Q88" s="361" t="s">
        <v>71</v>
      </c>
      <c r="R88" s="362">
        <f>IF(S86=0,0,(R86-12*J86-Q86)/S86/12)</f>
        <v>25988.212927756656</v>
      </c>
      <c r="U88" s="156"/>
    </row>
    <row r="89" spans="4:21" ht="12.75">
      <c r="D89" s="310"/>
      <c r="E89" s="156"/>
      <c r="N89" s="361"/>
      <c r="O89" s="360"/>
      <c r="P89" s="361"/>
      <c r="Q89" s="361"/>
      <c r="R89" s="361"/>
      <c r="U89" s="156"/>
    </row>
    <row r="90" spans="2:21" ht="13.5" thickBot="1">
      <c r="B90" s="361" t="s">
        <v>84</v>
      </c>
      <c r="D90" s="310"/>
      <c r="E90" s="156"/>
      <c r="O90" s="373"/>
      <c r="U90" s="156"/>
    </row>
    <row r="91" spans="1:21" ht="12" customHeight="1">
      <c r="A91" s="570"/>
      <c r="B91" s="507" t="s">
        <v>0</v>
      </c>
      <c r="C91" s="572" t="s">
        <v>1</v>
      </c>
      <c r="D91" s="573"/>
      <c r="E91" s="574" t="s">
        <v>2</v>
      </c>
      <c r="F91" s="575"/>
      <c r="G91" s="313"/>
      <c r="H91" s="575" t="s">
        <v>102</v>
      </c>
      <c r="I91" s="587"/>
      <c r="J91" s="576" t="s">
        <v>114</v>
      </c>
      <c r="K91" s="583" t="s">
        <v>3</v>
      </c>
      <c r="L91" s="584"/>
      <c r="M91" s="584"/>
      <c r="N91" s="585"/>
      <c r="O91" s="576" t="s">
        <v>103</v>
      </c>
      <c r="P91" s="576" t="s">
        <v>119</v>
      </c>
      <c r="Q91" s="588" t="s">
        <v>104</v>
      </c>
      <c r="R91" s="576" t="s">
        <v>105</v>
      </c>
      <c r="S91" s="578" t="s">
        <v>106</v>
      </c>
      <c r="T91" s="493" t="s">
        <v>163</v>
      </c>
      <c r="U91" s="156"/>
    </row>
    <row r="92" spans="1:21" ht="23.25" customHeight="1" thickBot="1">
      <c r="A92" s="571"/>
      <c r="B92" s="508"/>
      <c r="C92" s="314" t="s">
        <v>107</v>
      </c>
      <c r="D92" s="315" t="s">
        <v>108</v>
      </c>
      <c r="E92" s="314" t="s">
        <v>109</v>
      </c>
      <c r="F92" s="316" t="s">
        <v>110</v>
      </c>
      <c r="G92" s="317" t="s">
        <v>118</v>
      </c>
      <c r="H92" s="318" t="s">
        <v>111</v>
      </c>
      <c r="I92" s="317" t="s">
        <v>108</v>
      </c>
      <c r="J92" s="586"/>
      <c r="K92" s="319" t="s">
        <v>4</v>
      </c>
      <c r="L92" s="320" t="s">
        <v>5</v>
      </c>
      <c r="M92" s="320" t="s">
        <v>112</v>
      </c>
      <c r="N92" s="321" t="s">
        <v>113</v>
      </c>
      <c r="O92" s="577"/>
      <c r="P92" s="577"/>
      <c r="Q92" s="589"/>
      <c r="R92" s="577"/>
      <c r="S92" s="579"/>
      <c r="T92" s="494"/>
      <c r="U92" s="156"/>
    </row>
    <row r="93" spans="1:21" ht="12.75">
      <c r="A93" s="322" t="s">
        <v>7</v>
      </c>
      <c r="B93" s="323" t="s">
        <v>87</v>
      </c>
      <c r="C93" s="324">
        <v>40</v>
      </c>
      <c r="D93" s="325">
        <v>40</v>
      </c>
      <c r="E93" s="377">
        <v>10</v>
      </c>
      <c r="F93" s="378">
        <v>8</v>
      </c>
      <c r="G93" s="402">
        <f>IF(F93&gt;0,D93/C93*(F93+P93/12),0)</f>
        <v>8.333333333333334</v>
      </c>
      <c r="H93" s="328">
        <v>29840</v>
      </c>
      <c r="I93" s="99">
        <f>ROUND(IF(E93=0,,H93*S93),0)</f>
        <v>29840</v>
      </c>
      <c r="J93" s="127">
        <f>ROUND(IF(D93-C93&lt;0,,(I93+L93)/40*(D93-C93)*1.25),0)</f>
        <v>0</v>
      </c>
      <c r="K93" s="413"/>
      <c r="L93" s="331"/>
      <c r="M93" s="331"/>
      <c r="N93" s="352"/>
      <c r="O93" s="69">
        <f aca="true" t="shared" si="33" ref="O93:O102">SUM(I93:N93)</f>
        <v>29840</v>
      </c>
      <c r="P93" s="333">
        <v>4</v>
      </c>
      <c r="Q93" s="334"/>
      <c r="R93" s="69">
        <f aca="true" t="shared" si="34" ref="R93:R102">SUM(O93*12+Q93)</f>
        <v>358080</v>
      </c>
      <c r="S93" s="120">
        <f aca="true" t="shared" si="35" ref="S93:S102">ROUND(IF(C93=0,0,IF((D93/C93)&gt;1,1,D93/C93)),2)</f>
        <v>1</v>
      </c>
      <c r="T93" s="133">
        <f>ROUND(IF(C93=0,0,D93/C93),2)</f>
        <v>1</v>
      </c>
      <c r="U93" s="156"/>
    </row>
    <row r="94" spans="1:21" ht="12.75">
      <c r="A94" s="335" t="s">
        <v>8</v>
      </c>
      <c r="B94" s="336" t="s">
        <v>88</v>
      </c>
      <c r="C94" s="342">
        <v>40</v>
      </c>
      <c r="D94" s="343">
        <v>40</v>
      </c>
      <c r="E94" s="345">
        <v>5</v>
      </c>
      <c r="F94" s="297">
        <v>10</v>
      </c>
      <c r="G94" s="402">
        <f aca="true" t="shared" si="36" ref="G94:G102">IF(F94&gt;0,D94/C94*(F94+P94/12),0)</f>
        <v>10</v>
      </c>
      <c r="H94" s="338">
        <v>21930</v>
      </c>
      <c r="I94" s="400">
        <f>ROUND(IF(E94=0,,H94*S94),0)</f>
        <v>21930</v>
      </c>
      <c r="J94" s="195">
        <f aca="true" t="shared" si="37" ref="J94:J102">ROUND(IF(D94-C94&lt;0,,(I94+L94)/40*(D94-C94)*1.25),0)</f>
        <v>0</v>
      </c>
      <c r="K94" s="345"/>
      <c r="L94" s="339"/>
      <c r="M94" s="339"/>
      <c r="N94" s="365"/>
      <c r="O94" s="60">
        <f t="shared" si="33"/>
        <v>21930</v>
      </c>
      <c r="P94" s="340"/>
      <c r="Q94" s="341"/>
      <c r="R94" s="69">
        <f t="shared" si="34"/>
        <v>263160</v>
      </c>
      <c r="S94" s="129">
        <f t="shared" si="35"/>
        <v>1</v>
      </c>
      <c r="T94" s="134">
        <f aca="true" t="shared" si="38" ref="T94:T102">ROUND(IF(C94=0,0,D94/C94),2)</f>
        <v>1</v>
      </c>
      <c r="U94" s="156"/>
    </row>
    <row r="95" spans="1:21" ht="12.75">
      <c r="A95" s="335" t="s">
        <v>9</v>
      </c>
      <c r="B95" s="336" t="s">
        <v>89</v>
      </c>
      <c r="C95" s="342">
        <v>40</v>
      </c>
      <c r="D95" s="343">
        <v>40</v>
      </c>
      <c r="E95" s="345">
        <v>2</v>
      </c>
      <c r="F95" s="297">
        <v>12</v>
      </c>
      <c r="G95" s="402">
        <f t="shared" si="36"/>
        <v>12</v>
      </c>
      <c r="H95" s="338">
        <v>18780</v>
      </c>
      <c r="I95" s="400">
        <f>ROUND(IF(E95=0,,H95*S95),0)</f>
        <v>18780</v>
      </c>
      <c r="J95" s="195">
        <f t="shared" si="37"/>
        <v>0</v>
      </c>
      <c r="K95" s="345"/>
      <c r="L95" s="339"/>
      <c r="M95" s="339">
        <v>850</v>
      </c>
      <c r="N95" s="365"/>
      <c r="O95" s="60">
        <f t="shared" si="33"/>
        <v>19630</v>
      </c>
      <c r="P95" s="340"/>
      <c r="Q95" s="341"/>
      <c r="R95" s="69">
        <f t="shared" si="34"/>
        <v>235560</v>
      </c>
      <c r="S95" s="129">
        <f t="shared" si="35"/>
        <v>1</v>
      </c>
      <c r="T95" s="134">
        <f t="shared" si="38"/>
        <v>1</v>
      </c>
      <c r="U95" s="156"/>
    </row>
    <row r="96" spans="1:21" ht="12.75">
      <c r="A96" s="335" t="s">
        <v>10</v>
      </c>
      <c r="B96" s="336" t="s">
        <v>90</v>
      </c>
      <c r="C96" s="342">
        <v>40</v>
      </c>
      <c r="D96" s="343">
        <v>40</v>
      </c>
      <c r="E96" s="345">
        <v>4</v>
      </c>
      <c r="F96" s="297">
        <v>11</v>
      </c>
      <c r="G96" s="402">
        <f t="shared" si="36"/>
        <v>11</v>
      </c>
      <c r="H96" s="338">
        <v>21030</v>
      </c>
      <c r="I96" s="400">
        <f>ROUND(IF(E96=0,,H96*S96),0)</f>
        <v>21030</v>
      </c>
      <c r="J96" s="195">
        <f t="shared" si="37"/>
        <v>0</v>
      </c>
      <c r="K96" s="345"/>
      <c r="L96" s="339"/>
      <c r="M96" s="339"/>
      <c r="N96" s="365"/>
      <c r="O96" s="60">
        <f t="shared" si="33"/>
        <v>21030</v>
      </c>
      <c r="P96" s="340"/>
      <c r="Q96" s="341"/>
      <c r="R96" s="69">
        <f t="shared" si="34"/>
        <v>252360</v>
      </c>
      <c r="S96" s="129">
        <f t="shared" si="35"/>
        <v>1</v>
      </c>
      <c r="T96" s="134">
        <f t="shared" si="38"/>
        <v>1</v>
      </c>
      <c r="U96" s="156"/>
    </row>
    <row r="97" spans="1:21" ht="12.75">
      <c r="A97" s="335" t="s">
        <v>11</v>
      </c>
      <c r="B97" s="336" t="s">
        <v>201</v>
      </c>
      <c r="C97" s="342">
        <v>40</v>
      </c>
      <c r="D97" s="343">
        <v>20</v>
      </c>
      <c r="E97" s="345">
        <v>9</v>
      </c>
      <c r="F97" s="297">
        <v>12</v>
      </c>
      <c r="G97" s="402">
        <f t="shared" si="36"/>
        <v>6</v>
      </c>
      <c r="H97" s="379">
        <v>31820</v>
      </c>
      <c r="I97" s="400">
        <f>ROUND(IF(E97=0,,H97*S97),0)</f>
        <v>15910</v>
      </c>
      <c r="J97" s="195">
        <f t="shared" si="37"/>
        <v>0</v>
      </c>
      <c r="K97" s="345"/>
      <c r="L97" s="339"/>
      <c r="M97" s="339"/>
      <c r="N97" s="365"/>
      <c r="O97" s="60">
        <f t="shared" si="33"/>
        <v>15910</v>
      </c>
      <c r="P97" s="340"/>
      <c r="Q97" s="341"/>
      <c r="R97" s="69">
        <f t="shared" si="34"/>
        <v>190920</v>
      </c>
      <c r="S97" s="129">
        <f t="shared" si="35"/>
        <v>0.5</v>
      </c>
      <c r="T97" s="134">
        <f t="shared" si="38"/>
        <v>0.5</v>
      </c>
      <c r="U97" s="156"/>
    </row>
    <row r="98" spans="1:21" ht="12.75">
      <c r="A98" s="335" t="s">
        <v>12</v>
      </c>
      <c r="B98" s="336" t="s">
        <v>173</v>
      </c>
      <c r="C98" s="342">
        <v>40</v>
      </c>
      <c r="D98" s="343">
        <v>40</v>
      </c>
      <c r="E98" s="338">
        <v>11</v>
      </c>
      <c r="F98" s="344">
        <v>10</v>
      </c>
      <c r="G98" s="402">
        <f t="shared" si="36"/>
        <v>10</v>
      </c>
      <c r="H98" s="338">
        <v>34620</v>
      </c>
      <c r="I98" s="400">
        <f>ROUND(IF(D98=0,,H98*S98),0)</f>
        <v>34620</v>
      </c>
      <c r="J98" s="195">
        <f t="shared" si="37"/>
        <v>0</v>
      </c>
      <c r="K98" s="345"/>
      <c r="L98" s="339"/>
      <c r="M98" s="339"/>
      <c r="N98" s="365"/>
      <c r="O98" s="60">
        <f t="shared" si="33"/>
        <v>34620</v>
      </c>
      <c r="P98" s="340"/>
      <c r="Q98" s="341"/>
      <c r="R98" s="69">
        <f t="shared" si="34"/>
        <v>415440</v>
      </c>
      <c r="S98" s="129">
        <f t="shared" si="35"/>
        <v>1</v>
      </c>
      <c r="T98" s="134">
        <f t="shared" si="38"/>
        <v>1</v>
      </c>
      <c r="U98" s="156"/>
    </row>
    <row r="99" spans="1:21" ht="12.75">
      <c r="A99" s="335" t="s">
        <v>13</v>
      </c>
      <c r="B99" s="336"/>
      <c r="C99" s="342"/>
      <c r="D99" s="343"/>
      <c r="E99" s="338"/>
      <c r="F99" s="344"/>
      <c r="G99" s="402">
        <f t="shared" si="36"/>
        <v>0</v>
      </c>
      <c r="H99" s="338"/>
      <c r="I99" s="400">
        <f>ROUND(IF(D99=0,,H99*S99),0)</f>
        <v>0</v>
      </c>
      <c r="J99" s="195">
        <f t="shared" si="37"/>
        <v>0</v>
      </c>
      <c r="K99" s="345"/>
      <c r="L99" s="339"/>
      <c r="M99" s="339"/>
      <c r="N99" s="365"/>
      <c r="O99" s="60">
        <f t="shared" si="33"/>
        <v>0</v>
      </c>
      <c r="P99" s="340"/>
      <c r="Q99" s="341"/>
      <c r="R99" s="69">
        <f t="shared" si="34"/>
        <v>0</v>
      </c>
      <c r="S99" s="129">
        <f t="shared" si="35"/>
        <v>0</v>
      </c>
      <c r="T99" s="134">
        <f t="shared" si="38"/>
        <v>0</v>
      </c>
      <c r="U99" s="156"/>
    </row>
    <row r="100" spans="1:21" ht="12.75">
      <c r="A100" s="335" t="s">
        <v>14</v>
      </c>
      <c r="B100" s="336"/>
      <c r="C100" s="342"/>
      <c r="D100" s="343"/>
      <c r="E100" s="338"/>
      <c r="F100" s="344"/>
      <c r="G100" s="402">
        <f t="shared" si="36"/>
        <v>0</v>
      </c>
      <c r="H100" s="338"/>
      <c r="I100" s="400">
        <f>ROUND(IF(D100=0,,H100*S100),0)</f>
        <v>0</v>
      </c>
      <c r="J100" s="195">
        <f t="shared" si="37"/>
        <v>0</v>
      </c>
      <c r="K100" s="345"/>
      <c r="L100" s="339"/>
      <c r="M100" s="339"/>
      <c r="N100" s="365"/>
      <c r="O100" s="60">
        <f t="shared" si="33"/>
        <v>0</v>
      </c>
      <c r="P100" s="340"/>
      <c r="Q100" s="341"/>
      <c r="R100" s="69">
        <f t="shared" si="34"/>
        <v>0</v>
      </c>
      <c r="S100" s="129">
        <f t="shared" si="35"/>
        <v>0</v>
      </c>
      <c r="T100" s="134">
        <f t="shared" si="38"/>
        <v>0</v>
      </c>
      <c r="U100" s="156"/>
    </row>
    <row r="101" spans="1:21" ht="12.75">
      <c r="A101" s="335" t="s">
        <v>15</v>
      </c>
      <c r="B101" s="336"/>
      <c r="C101" s="342"/>
      <c r="D101" s="343"/>
      <c r="E101" s="338"/>
      <c r="F101" s="344"/>
      <c r="G101" s="402">
        <f t="shared" si="36"/>
        <v>0</v>
      </c>
      <c r="H101" s="338"/>
      <c r="I101" s="400">
        <f>ROUND(IF(D101=0,,H101*S101),0)</f>
        <v>0</v>
      </c>
      <c r="J101" s="195">
        <f t="shared" si="37"/>
        <v>0</v>
      </c>
      <c r="K101" s="345"/>
      <c r="L101" s="339"/>
      <c r="M101" s="339"/>
      <c r="N101" s="365"/>
      <c r="O101" s="60">
        <f t="shared" si="33"/>
        <v>0</v>
      </c>
      <c r="P101" s="340"/>
      <c r="Q101" s="341"/>
      <c r="R101" s="69">
        <f t="shared" si="34"/>
        <v>0</v>
      </c>
      <c r="S101" s="129">
        <f t="shared" si="35"/>
        <v>0</v>
      </c>
      <c r="T101" s="134">
        <f t="shared" si="38"/>
        <v>0</v>
      </c>
      <c r="U101" s="156"/>
    </row>
    <row r="102" spans="1:21" ht="13.5" thickBot="1">
      <c r="A102" s="335" t="s">
        <v>16</v>
      </c>
      <c r="B102" s="336"/>
      <c r="C102" s="342"/>
      <c r="D102" s="343"/>
      <c r="E102" s="338"/>
      <c r="F102" s="346"/>
      <c r="G102" s="402">
        <f t="shared" si="36"/>
        <v>0</v>
      </c>
      <c r="H102" s="338"/>
      <c r="I102" s="400">
        <f>ROUND(IF(D102=0,,H102*S102),0)</f>
        <v>0</v>
      </c>
      <c r="J102" s="211">
        <f t="shared" si="37"/>
        <v>0</v>
      </c>
      <c r="K102" s="414"/>
      <c r="L102" s="348"/>
      <c r="M102" s="348"/>
      <c r="N102" s="371"/>
      <c r="O102" s="60">
        <f t="shared" si="33"/>
        <v>0</v>
      </c>
      <c r="P102" s="340"/>
      <c r="Q102" s="349"/>
      <c r="R102" s="69">
        <f t="shared" si="34"/>
        <v>0</v>
      </c>
      <c r="S102" s="129">
        <f t="shared" si="35"/>
        <v>0</v>
      </c>
      <c r="T102" s="401">
        <f t="shared" si="38"/>
        <v>0</v>
      </c>
      <c r="U102" s="156"/>
    </row>
    <row r="103" spans="1:21" ht="12.75">
      <c r="A103" s="571" t="s">
        <v>67</v>
      </c>
      <c r="B103" s="350" t="s">
        <v>68</v>
      </c>
      <c r="C103" s="70">
        <f>SUM(C93:C102)</f>
        <v>240</v>
      </c>
      <c r="D103" s="71">
        <f>SUM(D93:D102)</f>
        <v>220</v>
      </c>
      <c r="E103" s="139"/>
      <c r="F103" s="352"/>
      <c r="G103" s="94">
        <f>SUM(G93:G102)</f>
        <v>57.333333333333336</v>
      </c>
      <c r="H103" s="75">
        <f>SUM(H93:H102)</f>
        <v>158020</v>
      </c>
      <c r="I103" s="76">
        <f aca="true" t="shared" si="39" ref="I103:O103">SUM(I93:I102)</f>
        <v>142110</v>
      </c>
      <c r="J103" s="93">
        <f t="shared" si="39"/>
        <v>0</v>
      </c>
      <c r="K103" s="75">
        <f t="shared" si="39"/>
        <v>0</v>
      </c>
      <c r="L103" s="77">
        <f t="shared" si="39"/>
        <v>0</v>
      </c>
      <c r="M103" s="77">
        <f t="shared" si="39"/>
        <v>850</v>
      </c>
      <c r="N103" s="76">
        <f t="shared" si="39"/>
        <v>0</v>
      </c>
      <c r="O103" s="75">
        <f t="shared" si="39"/>
        <v>142960</v>
      </c>
      <c r="P103" s="139"/>
      <c r="Q103" s="75">
        <f>SUM(Q93:Q102)</f>
        <v>0</v>
      </c>
      <c r="R103" s="75">
        <f>SUM(R93:R102)</f>
        <v>1715520</v>
      </c>
      <c r="S103" s="121">
        <f>SUM(S93:S102)</f>
        <v>5.5</v>
      </c>
      <c r="T103" s="84">
        <f>SUM(T93:T102)</f>
        <v>5.5</v>
      </c>
      <c r="U103" s="156"/>
    </row>
    <row r="104" spans="1:21" ht="13.5" thickBot="1">
      <c r="A104" s="590"/>
      <c r="B104" s="353" t="s">
        <v>69</v>
      </c>
      <c r="C104" s="72">
        <f aca="true" t="shared" si="40" ref="C104:O104">IF(C93&gt;0,AVERAGE(C93:C102),0)</f>
        <v>40</v>
      </c>
      <c r="D104" s="74">
        <f t="shared" si="40"/>
        <v>36.666666666666664</v>
      </c>
      <c r="E104" s="97">
        <f t="shared" si="40"/>
        <v>6.833333333333333</v>
      </c>
      <c r="F104" s="73">
        <f t="shared" si="40"/>
        <v>10.5</v>
      </c>
      <c r="G104" s="124">
        <f>IF(T103&gt;0,IF(G103/T103&gt;12,12,G103/T103),0)</f>
        <v>10.424242424242424</v>
      </c>
      <c r="H104" s="80">
        <f t="shared" si="40"/>
        <v>26336.666666666668</v>
      </c>
      <c r="I104" s="78">
        <f t="shared" si="40"/>
        <v>14211</v>
      </c>
      <c r="J104" s="63">
        <f t="shared" si="40"/>
        <v>0</v>
      </c>
      <c r="K104" s="80">
        <f t="shared" si="40"/>
        <v>0</v>
      </c>
      <c r="L104" s="81">
        <f t="shared" si="40"/>
        <v>0</v>
      </c>
      <c r="M104" s="81">
        <f t="shared" si="40"/>
        <v>0</v>
      </c>
      <c r="N104" s="78">
        <f t="shared" si="40"/>
        <v>0</v>
      </c>
      <c r="O104" s="63">
        <f t="shared" si="40"/>
        <v>14296</v>
      </c>
      <c r="P104" s="140"/>
      <c r="Q104" s="140"/>
      <c r="R104" s="140"/>
      <c r="S104" s="140"/>
      <c r="T104" s="132"/>
      <c r="U104" s="156"/>
    </row>
    <row r="105" spans="4:21" ht="12.75">
      <c r="D105" s="310"/>
      <c r="E105" s="156"/>
      <c r="N105" s="361"/>
      <c r="O105" s="360"/>
      <c r="P105" s="361"/>
      <c r="Q105" s="361" t="s">
        <v>71</v>
      </c>
      <c r="R105" s="362">
        <f>IF(S103=0,0,(R103-12*J103-Q103)/S103/12)</f>
        <v>25992.727272727276</v>
      </c>
      <c r="U105" s="156"/>
    </row>
    <row r="106" spans="4:21" ht="12.75">
      <c r="D106" s="310"/>
      <c r="E106" s="156"/>
      <c r="N106" s="361"/>
      <c r="O106" s="360"/>
      <c r="P106" s="361"/>
      <c r="Q106" s="361"/>
      <c r="R106" s="361"/>
      <c r="U106" s="156"/>
    </row>
    <row r="107" spans="2:21" ht="13.5" thickBot="1">
      <c r="B107" s="361" t="s">
        <v>72</v>
      </c>
      <c r="D107" s="310"/>
      <c r="E107" s="156"/>
      <c r="U107" s="156"/>
    </row>
    <row r="108" spans="2:21" ht="13.5" customHeight="1">
      <c r="B108" s="380" t="s">
        <v>73</v>
      </c>
      <c r="C108" s="596"/>
      <c r="D108" s="596"/>
      <c r="E108" s="596"/>
      <c r="F108" s="596"/>
      <c r="G108" s="596"/>
      <c r="H108" s="597"/>
      <c r="I108" s="576" t="s">
        <v>115</v>
      </c>
      <c r="J108" s="507" t="s">
        <v>165</v>
      </c>
      <c r="K108" s="583" t="s">
        <v>3</v>
      </c>
      <c r="L108" s="584"/>
      <c r="M108" s="584"/>
      <c r="N108" s="585"/>
      <c r="O108" s="576" t="s">
        <v>116</v>
      </c>
      <c r="P108" s="576"/>
      <c r="Q108" s="576" t="s">
        <v>104</v>
      </c>
      <c r="R108" s="576" t="s">
        <v>105</v>
      </c>
      <c r="S108" s="576" t="s">
        <v>117</v>
      </c>
      <c r="T108" s="493" t="s">
        <v>163</v>
      </c>
      <c r="U108" s="156"/>
    </row>
    <row r="109" spans="2:21" ht="21" customHeight="1" thickBot="1">
      <c r="B109" s="381" t="s">
        <v>74</v>
      </c>
      <c r="C109" s="598"/>
      <c r="D109" s="598"/>
      <c r="E109" s="598"/>
      <c r="F109" s="598"/>
      <c r="G109" s="598"/>
      <c r="H109" s="599"/>
      <c r="I109" s="577"/>
      <c r="J109" s="508"/>
      <c r="K109" s="319" t="s">
        <v>4</v>
      </c>
      <c r="L109" s="320" t="s">
        <v>5</v>
      </c>
      <c r="M109" s="320" t="s">
        <v>6</v>
      </c>
      <c r="N109" s="321" t="s">
        <v>113</v>
      </c>
      <c r="O109" s="586"/>
      <c r="P109" s="577"/>
      <c r="Q109" s="577"/>
      <c r="R109" s="577"/>
      <c r="S109" s="577"/>
      <c r="T109" s="494"/>
      <c r="U109" s="156"/>
    </row>
    <row r="110" spans="2:21" ht="12.75">
      <c r="B110" s="382" t="s">
        <v>75</v>
      </c>
      <c r="C110" s="591"/>
      <c r="D110" s="591"/>
      <c r="E110" s="591"/>
      <c r="F110" s="591"/>
      <c r="G110" s="591"/>
      <c r="H110" s="592"/>
      <c r="I110" s="115">
        <f aca="true" t="shared" si="41" ref="I110:N110">I28*12</f>
        <v>4097280</v>
      </c>
      <c r="J110" s="115">
        <f t="shared" si="41"/>
        <v>160584</v>
      </c>
      <c r="K110" s="115">
        <f t="shared" si="41"/>
        <v>360120</v>
      </c>
      <c r="L110" s="404">
        <f t="shared" si="41"/>
        <v>54000</v>
      </c>
      <c r="M110" s="405">
        <f t="shared" si="41"/>
        <v>0</v>
      </c>
      <c r="N110" s="404">
        <f t="shared" si="41"/>
        <v>0</v>
      </c>
      <c r="O110" s="107">
        <f aca="true" t="shared" si="42" ref="O110:O115">SUM(I110:N110)</f>
        <v>4671984</v>
      </c>
      <c r="P110" s="107"/>
      <c r="Q110" s="107">
        <f>Q28</f>
        <v>0</v>
      </c>
      <c r="R110" s="107">
        <f aca="true" t="shared" si="43" ref="R110:R115">O110+Q110</f>
        <v>4671984</v>
      </c>
      <c r="S110" s="108">
        <f>S28</f>
        <v>9.48</v>
      </c>
      <c r="T110" s="108">
        <f>T28</f>
        <v>9.82</v>
      </c>
      <c r="U110" s="156"/>
    </row>
    <row r="111" spans="2:21" ht="12.75">
      <c r="B111" s="383" t="s">
        <v>161</v>
      </c>
      <c r="C111" s="593"/>
      <c r="D111" s="594"/>
      <c r="E111" s="594"/>
      <c r="F111" s="594"/>
      <c r="G111" s="594"/>
      <c r="H111" s="595"/>
      <c r="I111" s="105">
        <f aca="true" t="shared" si="44" ref="I111:N111">I44*12</f>
        <v>1201560</v>
      </c>
      <c r="J111" s="105">
        <f t="shared" si="44"/>
        <v>100584</v>
      </c>
      <c r="K111" s="105">
        <f t="shared" si="44"/>
        <v>80040</v>
      </c>
      <c r="L111" s="105">
        <f t="shared" si="44"/>
        <v>32400</v>
      </c>
      <c r="M111" s="105">
        <f t="shared" si="44"/>
        <v>0</v>
      </c>
      <c r="N111" s="116">
        <f t="shared" si="44"/>
        <v>0</v>
      </c>
      <c r="O111" s="109">
        <f t="shared" si="42"/>
        <v>1414584</v>
      </c>
      <c r="P111" s="109"/>
      <c r="Q111" s="109">
        <f>Q44</f>
        <v>0</v>
      </c>
      <c r="R111" s="109">
        <f t="shared" si="43"/>
        <v>1414584</v>
      </c>
      <c r="S111" s="110">
        <f>S44</f>
        <v>3</v>
      </c>
      <c r="T111" s="110">
        <f>T44</f>
        <v>3.5700000000000003</v>
      </c>
      <c r="U111" s="156"/>
    </row>
    <row r="112" spans="2:21" ht="12.75">
      <c r="B112" s="384" t="s">
        <v>76</v>
      </c>
      <c r="C112" s="603"/>
      <c r="D112" s="603"/>
      <c r="E112" s="603"/>
      <c r="F112" s="603"/>
      <c r="G112" s="603"/>
      <c r="H112" s="604"/>
      <c r="I112" s="105">
        <f aca="true" t="shared" si="45" ref="I112:N112">I59*12</f>
        <v>814200</v>
      </c>
      <c r="J112" s="105">
        <f t="shared" si="45"/>
        <v>0</v>
      </c>
      <c r="K112" s="105">
        <f t="shared" si="45"/>
        <v>76440</v>
      </c>
      <c r="L112" s="406">
        <f t="shared" si="45"/>
        <v>0</v>
      </c>
      <c r="M112" s="105">
        <f t="shared" si="45"/>
        <v>0</v>
      </c>
      <c r="N112" s="406">
        <f t="shared" si="45"/>
        <v>0</v>
      </c>
      <c r="O112" s="109">
        <f t="shared" si="42"/>
        <v>890640</v>
      </c>
      <c r="P112" s="109"/>
      <c r="Q112" s="109">
        <f>Q59</f>
        <v>5000</v>
      </c>
      <c r="R112" s="109">
        <f t="shared" si="43"/>
        <v>895640</v>
      </c>
      <c r="S112" s="110">
        <f>S59</f>
        <v>2</v>
      </c>
      <c r="T112" s="110">
        <f>T59</f>
        <v>2</v>
      </c>
      <c r="U112" s="156"/>
    </row>
    <row r="113" spans="2:21" ht="12.75">
      <c r="B113" s="384" t="s">
        <v>120</v>
      </c>
      <c r="C113" s="593"/>
      <c r="D113" s="594"/>
      <c r="E113" s="594"/>
      <c r="F113" s="594"/>
      <c r="G113" s="594"/>
      <c r="H113" s="595"/>
      <c r="I113" s="105">
        <f aca="true" t="shared" si="46" ref="I113:N113">I71*12</f>
        <v>331800</v>
      </c>
      <c r="J113" s="105">
        <f t="shared" si="46"/>
        <v>0</v>
      </c>
      <c r="K113" s="105">
        <f t="shared" si="46"/>
        <v>0</v>
      </c>
      <c r="L113" s="406">
        <f t="shared" si="46"/>
        <v>0</v>
      </c>
      <c r="M113" s="105">
        <f t="shared" si="46"/>
        <v>0</v>
      </c>
      <c r="N113" s="406">
        <f t="shared" si="46"/>
        <v>0</v>
      </c>
      <c r="O113" s="109">
        <f t="shared" si="42"/>
        <v>331800</v>
      </c>
      <c r="P113" s="109"/>
      <c r="Q113" s="109">
        <f>Q71</f>
        <v>0</v>
      </c>
      <c r="R113" s="109">
        <f t="shared" si="43"/>
        <v>331800</v>
      </c>
      <c r="S113" s="110">
        <f>S71</f>
        <v>1</v>
      </c>
      <c r="T113" s="110">
        <f>T71</f>
        <v>1</v>
      </c>
      <c r="U113" s="156"/>
    </row>
    <row r="114" spans="2:21" ht="12.75">
      <c r="B114" s="384" t="s">
        <v>91</v>
      </c>
      <c r="C114" s="603"/>
      <c r="D114" s="603"/>
      <c r="E114" s="603"/>
      <c r="F114" s="603"/>
      <c r="G114" s="603"/>
      <c r="H114" s="604"/>
      <c r="I114" s="105">
        <f aca="true" t="shared" si="47" ref="I114:N114">I86*12</f>
        <v>746892</v>
      </c>
      <c r="J114" s="105">
        <f t="shared" si="47"/>
        <v>0</v>
      </c>
      <c r="K114" s="105">
        <f t="shared" si="47"/>
        <v>73296</v>
      </c>
      <c r="L114" s="406">
        <f t="shared" si="47"/>
        <v>0</v>
      </c>
      <c r="M114" s="105">
        <f t="shared" si="47"/>
        <v>0</v>
      </c>
      <c r="N114" s="406">
        <f t="shared" si="47"/>
        <v>0</v>
      </c>
      <c r="O114" s="109">
        <f t="shared" si="42"/>
        <v>820188</v>
      </c>
      <c r="P114" s="109"/>
      <c r="Q114" s="109">
        <f>Q86</f>
        <v>0</v>
      </c>
      <c r="R114" s="109">
        <f t="shared" si="43"/>
        <v>820188</v>
      </c>
      <c r="S114" s="110">
        <f>S86</f>
        <v>2.63</v>
      </c>
      <c r="T114" s="110">
        <f>T86</f>
        <v>2.63</v>
      </c>
      <c r="U114" s="156"/>
    </row>
    <row r="115" spans="2:21" ht="13.5" thickBot="1">
      <c r="B115" s="385" t="s">
        <v>77</v>
      </c>
      <c r="C115" s="605"/>
      <c r="D115" s="605"/>
      <c r="E115" s="605"/>
      <c r="F115" s="605"/>
      <c r="G115" s="605"/>
      <c r="H115" s="606"/>
      <c r="I115" s="106">
        <f aca="true" t="shared" si="48" ref="I115:N115">I103*12</f>
        <v>1705320</v>
      </c>
      <c r="J115" s="106">
        <f t="shared" si="48"/>
        <v>0</v>
      </c>
      <c r="K115" s="106">
        <f t="shared" si="48"/>
        <v>0</v>
      </c>
      <c r="L115" s="407">
        <f t="shared" si="48"/>
        <v>0</v>
      </c>
      <c r="M115" s="106">
        <f t="shared" si="48"/>
        <v>10200</v>
      </c>
      <c r="N115" s="407">
        <f t="shared" si="48"/>
        <v>0</v>
      </c>
      <c r="O115" s="111">
        <f t="shared" si="42"/>
        <v>1715520</v>
      </c>
      <c r="P115" s="111"/>
      <c r="Q115" s="111">
        <f>Q103</f>
        <v>0</v>
      </c>
      <c r="R115" s="111">
        <f t="shared" si="43"/>
        <v>1715520</v>
      </c>
      <c r="S115" s="112">
        <f>S103</f>
        <v>5.5</v>
      </c>
      <c r="T115" s="112">
        <f>T103</f>
        <v>5.5</v>
      </c>
      <c r="U115" s="156"/>
    </row>
    <row r="116" spans="2:21" ht="13.5" thickBot="1">
      <c r="B116" s="386" t="s">
        <v>78</v>
      </c>
      <c r="C116" s="600"/>
      <c r="D116" s="601"/>
      <c r="E116" s="601"/>
      <c r="F116" s="601"/>
      <c r="G116" s="601"/>
      <c r="H116" s="602"/>
      <c r="I116" s="113">
        <f>SUM(I110:I115)</f>
        <v>8897052</v>
      </c>
      <c r="J116" s="113">
        <f aca="true" t="shared" si="49" ref="J116:T116">SUM(J110:J115)</f>
        <v>261168</v>
      </c>
      <c r="K116" s="113">
        <f t="shared" si="49"/>
        <v>589896</v>
      </c>
      <c r="L116" s="113">
        <f t="shared" si="49"/>
        <v>86400</v>
      </c>
      <c r="M116" s="113">
        <f t="shared" si="49"/>
        <v>10200</v>
      </c>
      <c r="N116" s="113">
        <f t="shared" si="49"/>
        <v>0</v>
      </c>
      <c r="O116" s="114">
        <f t="shared" si="49"/>
        <v>9844716</v>
      </c>
      <c r="P116" s="408"/>
      <c r="Q116" s="408">
        <f t="shared" si="49"/>
        <v>5000</v>
      </c>
      <c r="R116" s="408">
        <f>SUM(R110:R115)</f>
        <v>9849716</v>
      </c>
      <c r="S116" s="409">
        <f t="shared" si="49"/>
        <v>23.61</v>
      </c>
      <c r="T116" s="409">
        <f t="shared" si="49"/>
        <v>24.52</v>
      </c>
      <c r="U116" s="156"/>
    </row>
    <row r="117" spans="2:21" ht="12.75">
      <c r="B117" s="387"/>
      <c r="C117" s="387"/>
      <c r="D117" s="387"/>
      <c r="E117" s="387"/>
      <c r="F117" s="387"/>
      <c r="G117" s="387"/>
      <c r="H117" s="387"/>
      <c r="I117" s="388"/>
      <c r="J117" s="388"/>
      <c r="K117" s="388"/>
      <c r="L117" s="388"/>
      <c r="M117" s="388"/>
      <c r="N117" s="388"/>
      <c r="O117" s="389"/>
      <c r="P117" s="389"/>
      <c r="Q117" s="390"/>
      <c r="U117" s="156"/>
    </row>
    <row r="118" spans="2:21" ht="13.5" thickBot="1">
      <c r="B118" s="387"/>
      <c r="C118" s="387"/>
      <c r="D118" s="387"/>
      <c r="E118" s="387"/>
      <c r="F118" s="387"/>
      <c r="G118" s="387"/>
      <c r="H118" s="387"/>
      <c r="I118" s="388"/>
      <c r="J118" s="388"/>
      <c r="K118" s="388"/>
      <c r="L118" s="388"/>
      <c r="M118" s="388"/>
      <c r="N118" s="388"/>
      <c r="O118" s="389"/>
      <c r="P118" s="389"/>
      <c r="Q118" s="390"/>
      <c r="U118" s="156"/>
    </row>
    <row r="119" spans="2:19" s="31" customFormat="1" ht="13.5" thickBot="1">
      <c r="B119" s="528" t="s">
        <v>122</v>
      </c>
      <c r="C119" s="529"/>
      <c r="D119" s="529"/>
      <c r="E119" s="529"/>
      <c r="F119" s="530"/>
      <c r="G119" s="438"/>
      <c r="H119" s="439"/>
      <c r="I119" s="439"/>
      <c r="J119" s="439"/>
      <c r="K119" s="439"/>
      <c r="L119" s="439"/>
      <c r="M119" s="439"/>
      <c r="N119" s="439"/>
      <c r="O119" s="439"/>
      <c r="P119" s="440"/>
      <c r="Q119" s="440"/>
      <c r="R119" s="440"/>
      <c r="S119" s="32"/>
    </row>
    <row r="120" spans="2:19" s="31" customFormat="1" ht="13.5" thickBot="1">
      <c r="B120" s="523"/>
      <c r="C120" s="524"/>
      <c r="D120" s="525"/>
      <c r="E120" s="526">
        <v>35200</v>
      </c>
      <c r="F120" s="527"/>
      <c r="G120" s="441"/>
      <c r="H120" s="443"/>
      <c r="I120" s="443"/>
      <c r="J120" s="445"/>
      <c r="K120" s="445"/>
      <c r="L120" s="445"/>
      <c r="M120" s="445"/>
      <c r="N120" s="445"/>
      <c r="O120" s="441"/>
      <c r="P120" s="440"/>
      <c r="Q120" s="440"/>
      <c r="R120" s="440"/>
      <c r="S120" s="32"/>
    </row>
    <row r="121" spans="2:19" s="31" customFormat="1" ht="12.75">
      <c r="B121" s="118"/>
      <c r="C121" s="446"/>
      <c r="D121" s="446"/>
      <c r="E121" s="118"/>
      <c r="F121" s="118"/>
      <c r="G121" s="447"/>
      <c r="H121" s="155"/>
      <c r="I121" s="155"/>
      <c r="J121" s="445"/>
      <c r="K121" s="445"/>
      <c r="L121" s="445"/>
      <c r="M121" s="445"/>
      <c r="N121" s="445"/>
      <c r="O121" s="441"/>
      <c r="P121" s="440"/>
      <c r="Q121" s="440"/>
      <c r="R121" s="440"/>
      <c r="S121" s="32"/>
    </row>
    <row r="122" spans="3:19" s="31" customFormat="1" ht="12.75">
      <c r="C122" s="32"/>
      <c r="D122" s="32"/>
      <c r="G122" s="32"/>
      <c r="P122" s="440"/>
      <c r="Q122" s="440"/>
      <c r="R122" s="440"/>
      <c r="S122" s="32"/>
    </row>
    <row r="123" spans="1:20" s="439" customFormat="1" ht="12.75">
      <c r="A123" s="448"/>
      <c r="B123" s="449" t="s">
        <v>79</v>
      </c>
      <c r="C123" s="450"/>
      <c r="D123" s="451"/>
      <c r="E123" s="450"/>
      <c r="F123" s="452"/>
      <c r="G123" s="450"/>
      <c r="H123" s="452"/>
      <c r="I123" s="452"/>
      <c r="J123" s="48" t="s">
        <v>176</v>
      </c>
      <c r="K123" s="48"/>
      <c r="L123" s="48"/>
      <c r="M123" s="48"/>
      <c r="N123" s="48"/>
      <c r="O123" s="452"/>
      <c r="P123" s="452"/>
      <c r="Q123" s="452"/>
      <c r="R123" s="452"/>
      <c r="S123" s="450"/>
      <c r="T123" s="452"/>
    </row>
    <row r="124" spans="1:20" s="439" customFormat="1" ht="12.75">
      <c r="A124" s="448"/>
      <c r="B124" s="453" t="s">
        <v>80</v>
      </c>
      <c r="C124" s="450"/>
      <c r="D124" s="451"/>
      <c r="E124" s="450"/>
      <c r="F124" s="452"/>
      <c r="G124" s="450"/>
      <c r="H124" s="452"/>
      <c r="I124" s="452"/>
      <c r="J124" s="452"/>
      <c r="K124" s="452"/>
      <c r="L124" s="452"/>
      <c r="M124" s="452"/>
      <c r="N124" s="452"/>
      <c r="O124" s="452"/>
      <c r="P124" s="452"/>
      <c r="Q124" s="452"/>
      <c r="R124" s="452"/>
      <c r="S124" s="450"/>
      <c r="T124" s="452"/>
    </row>
    <row r="125" spans="1:20" s="439" customFormat="1" ht="12.75">
      <c r="A125" s="448"/>
      <c r="B125" s="453"/>
      <c r="C125" s="450"/>
      <c r="D125" s="451"/>
      <c r="E125" s="450"/>
      <c r="F125" s="452"/>
      <c r="G125" s="450"/>
      <c r="H125" s="452"/>
      <c r="I125" s="452"/>
      <c r="J125" s="452"/>
      <c r="K125" s="452"/>
      <c r="L125" s="452"/>
      <c r="M125" s="452"/>
      <c r="N125" s="452"/>
      <c r="O125" s="452"/>
      <c r="P125" s="452"/>
      <c r="Q125" s="452"/>
      <c r="R125" s="452"/>
      <c r="S125" s="450"/>
      <c r="T125" s="452"/>
    </row>
    <row r="126" spans="1:20" s="439" customFormat="1" ht="12.75">
      <c r="A126" s="448"/>
      <c r="B126" s="453"/>
      <c r="C126" s="450"/>
      <c r="D126" s="451"/>
      <c r="E126" s="450"/>
      <c r="F126" s="452"/>
      <c r="G126" s="450"/>
      <c r="H126" s="452"/>
      <c r="I126" s="452"/>
      <c r="J126" s="452"/>
      <c r="K126" s="452"/>
      <c r="L126" s="452"/>
      <c r="M126" s="452"/>
      <c r="N126" s="452"/>
      <c r="O126" s="452"/>
      <c r="P126" s="452"/>
      <c r="Q126" s="452"/>
      <c r="R126" s="452"/>
      <c r="S126" s="450"/>
      <c r="T126" s="452"/>
    </row>
    <row r="127" spans="1:20" s="439" customFormat="1" ht="12.75">
      <c r="A127" s="448"/>
      <c r="B127" s="453"/>
      <c r="C127" s="450"/>
      <c r="D127" s="451"/>
      <c r="E127" s="450"/>
      <c r="F127" s="452"/>
      <c r="G127" s="450"/>
      <c r="H127" s="452"/>
      <c r="I127" s="452"/>
      <c r="J127" s="452"/>
      <c r="K127" s="452"/>
      <c r="L127" s="452"/>
      <c r="M127" s="452"/>
      <c r="N127" s="452"/>
      <c r="O127" s="452"/>
      <c r="P127" s="452"/>
      <c r="Q127" s="452"/>
      <c r="R127" s="452"/>
      <c r="S127" s="450"/>
      <c r="T127" s="452"/>
    </row>
    <row r="128" spans="1:20" s="439" customFormat="1" ht="12.75">
      <c r="A128" s="448"/>
      <c r="B128" s="453"/>
      <c r="C128" s="450"/>
      <c r="D128" s="451"/>
      <c r="E128" s="450"/>
      <c r="F128" s="452"/>
      <c r="G128" s="450"/>
      <c r="H128" s="452"/>
      <c r="I128" s="452"/>
      <c r="J128" s="452"/>
      <c r="K128" s="452"/>
      <c r="L128" s="452"/>
      <c r="M128" s="452"/>
      <c r="N128" s="452"/>
      <c r="O128" s="452"/>
      <c r="P128" s="452"/>
      <c r="Q128" s="452"/>
      <c r="R128" s="452"/>
      <c r="S128" s="450"/>
      <c r="T128" s="452"/>
    </row>
    <row r="129" spans="3:19" s="31" customFormat="1" ht="12.75">
      <c r="C129" s="32"/>
      <c r="E129" s="32"/>
      <c r="G129" s="32"/>
      <c r="P129" s="440"/>
      <c r="Q129" s="440"/>
      <c r="R129" s="440"/>
      <c r="S129" s="32"/>
    </row>
    <row r="130" spans="4:21" ht="12.75">
      <c r="D130" s="310"/>
      <c r="E130" s="156"/>
      <c r="U130" s="156"/>
    </row>
  </sheetData>
  <sheetProtection/>
  <mergeCells count="106">
    <mergeCell ref="B120:D120"/>
    <mergeCell ref="E120:F120"/>
    <mergeCell ref="C116:H116"/>
    <mergeCell ref="C112:H112"/>
    <mergeCell ref="C113:H113"/>
    <mergeCell ref="C114:H114"/>
    <mergeCell ref="C115:H115"/>
    <mergeCell ref="B119:F119"/>
    <mergeCell ref="T91:T92"/>
    <mergeCell ref="A103:A104"/>
    <mergeCell ref="C108:H109"/>
    <mergeCell ref="I108:I109"/>
    <mergeCell ref="J108:J109"/>
    <mergeCell ref="K108:N108"/>
    <mergeCell ref="S108:S109"/>
    <mergeCell ref="T108:T109"/>
    <mergeCell ref="R91:R92"/>
    <mergeCell ref="R108:R109"/>
    <mergeCell ref="C110:H110"/>
    <mergeCell ref="C111:H111"/>
    <mergeCell ref="P91:P92"/>
    <mergeCell ref="Q91:Q92"/>
    <mergeCell ref="O91:O92"/>
    <mergeCell ref="O108:O109"/>
    <mergeCell ref="P108:P109"/>
    <mergeCell ref="Q108:Q109"/>
    <mergeCell ref="S91:S92"/>
    <mergeCell ref="T76:T77"/>
    <mergeCell ref="A86:A87"/>
    <mergeCell ref="A91:A92"/>
    <mergeCell ref="B91:B92"/>
    <mergeCell ref="C91:D91"/>
    <mergeCell ref="E91:F91"/>
    <mergeCell ref="H91:I91"/>
    <mergeCell ref="J91:J92"/>
    <mergeCell ref="K91:N91"/>
    <mergeCell ref="R76:R77"/>
    <mergeCell ref="S76:S77"/>
    <mergeCell ref="T64:T65"/>
    <mergeCell ref="A71:A72"/>
    <mergeCell ref="A76:A77"/>
    <mergeCell ref="B76:B77"/>
    <mergeCell ref="C76:D76"/>
    <mergeCell ref="E76:F76"/>
    <mergeCell ref="H76:I76"/>
    <mergeCell ref="J76:J77"/>
    <mergeCell ref="K76:N76"/>
    <mergeCell ref="O76:O77"/>
    <mergeCell ref="P64:P65"/>
    <mergeCell ref="Q64:Q65"/>
    <mergeCell ref="K64:N64"/>
    <mergeCell ref="O64:O65"/>
    <mergeCell ref="P76:P77"/>
    <mergeCell ref="Q76:Q77"/>
    <mergeCell ref="R64:R65"/>
    <mergeCell ref="S64:S65"/>
    <mergeCell ref="T49:T50"/>
    <mergeCell ref="A59:A60"/>
    <mergeCell ref="A64:A65"/>
    <mergeCell ref="B64:B65"/>
    <mergeCell ref="C64:D64"/>
    <mergeCell ref="E64:F64"/>
    <mergeCell ref="H64:I64"/>
    <mergeCell ref="J64:J65"/>
    <mergeCell ref="R49:R50"/>
    <mergeCell ref="S49:S50"/>
    <mergeCell ref="T34:T35"/>
    <mergeCell ref="A44:A45"/>
    <mergeCell ref="A49:A50"/>
    <mergeCell ref="B49:B50"/>
    <mergeCell ref="C49:D49"/>
    <mergeCell ref="E49:F49"/>
    <mergeCell ref="H49:I49"/>
    <mergeCell ref="J49:J50"/>
    <mergeCell ref="K49:N49"/>
    <mergeCell ref="O49:O50"/>
    <mergeCell ref="P34:P35"/>
    <mergeCell ref="Q34:Q35"/>
    <mergeCell ref="K34:N34"/>
    <mergeCell ref="O34:O35"/>
    <mergeCell ref="P49:P50"/>
    <mergeCell ref="Q49:Q50"/>
    <mergeCell ref="R34:R35"/>
    <mergeCell ref="S34:S35"/>
    <mergeCell ref="T6:T7"/>
    <mergeCell ref="A28:A29"/>
    <mergeCell ref="A34:A35"/>
    <mergeCell ref="B34:B35"/>
    <mergeCell ref="C34:D34"/>
    <mergeCell ref="E34:F34"/>
    <mergeCell ref="H34:I34"/>
    <mergeCell ref="J34:J35"/>
    <mergeCell ref="I2:T2"/>
    <mergeCell ref="I3:T3"/>
    <mergeCell ref="K6:N6"/>
    <mergeCell ref="O6:O7"/>
    <mergeCell ref="H6:I6"/>
    <mergeCell ref="J6:J7"/>
    <mergeCell ref="P6:P7"/>
    <mergeCell ref="Q6:Q7"/>
    <mergeCell ref="A6:A7"/>
    <mergeCell ref="B6:B7"/>
    <mergeCell ref="C6:D6"/>
    <mergeCell ref="E6:F6"/>
    <mergeCell ref="R6:R7"/>
    <mergeCell ref="S6:S7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0" r:id="rId1"/>
  <rowBreaks count="2" manualBreakCount="2">
    <brk id="47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2" max="2" width="11.625" style="0" customWidth="1"/>
    <col min="3" max="3" width="11.25390625" style="0" customWidth="1"/>
    <col min="4" max="4" width="13.125" style="0" customWidth="1"/>
    <col min="8" max="8" width="10.25390625" style="0" customWidth="1"/>
  </cols>
  <sheetData>
    <row r="1" ht="12.75">
      <c r="A1" s="35" t="s">
        <v>123</v>
      </c>
    </row>
    <row r="2" ht="12.75">
      <c r="A2" t="s">
        <v>124</v>
      </c>
    </row>
    <row r="4" ht="13.5" thickBot="1">
      <c r="A4" s="437"/>
    </row>
    <row r="5" spans="2:4" ht="27.75" customHeight="1" thickBot="1">
      <c r="B5" s="172" t="s">
        <v>125</v>
      </c>
      <c r="C5" s="173" t="s">
        <v>126</v>
      </c>
      <c r="D5" s="174" t="s">
        <v>127</v>
      </c>
    </row>
    <row r="6" spans="2:4" ht="12.75">
      <c r="B6" s="175"/>
      <c r="C6" s="176"/>
      <c r="D6" s="177">
        <f aca="true" t="shared" si="0" ref="D6:D20">B6*C6</f>
        <v>0</v>
      </c>
    </row>
    <row r="7" spans="2:4" ht="12.75">
      <c r="B7" s="178"/>
      <c r="C7" s="179"/>
      <c r="D7" s="177">
        <f t="shared" si="0"/>
        <v>0</v>
      </c>
    </row>
    <row r="8" spans="2:4" ht="12.75">
      <c r="B8" s="178"/>
      <c r="C8" s="179"/>
      <c r="D8" s="177">
        <f t="shared" si="0"/>
        <v>0</v>
      </c>
    </row>
    <row r="9" spans="2:4" ht="12.75">
      <c r="B9" s="178"/>
      <c r="C9" s="179"/>
      <c r="D9" s="177">
        <f t="shared" si="0"/>
        <v>0</v>
      </c>
    </row>
    <row r="10" spans="2:4" ht="12.75">
      <c r="B10" s="178"/>
      <c r="C10" s="179"/>
      <c r="D10" s="177">
        <f t="shared" si="0"/>
        <v>0</v>
      </c>
    </row>
    <row r="11" spans="2:4" ht="12.75">
      <c r="B11" s="178"/>
      <c r="C11" s="179"/>
      <c r="D11" s="177">
        <f t="shared" si="0"/>
        <v>0</v>
      </c>
    </row>
    <row r="12" spans="2:4" ht="12.75">
      <c r="B12" s="178"/>
      <c r="C12" s="179"/>
      <c r="D12" s="177">
        <f t="shared" si="0"/>
        <v>0</v>
      </c>
    </row>
    <row r="13" spans="2:4" ht="12.75">
      <c r="B13" s="178"/>
      <c r="C13" s="179"/>
      <c r="D13" s="177">
        <f t="shared" si="0"/>
        <v>0</v>
      </c>
    </row>
    <row r="14" spans="2:4" ht="12.75">
      <c r="B14" s="178"/>
      <c r="C14" s="179"/>
      <c r="D14" s="177">
        <f t="shared" si="0"/>
        <v>0</v>
      </c>
    </row>
    <row r="15" spans="2:4" ht="12.75">
      <c r="B15" s="178"/>
      <c r="C15" s="179"/>
      <c r="D15" s="177">
        <f t="shared" si="0"/>
        <v>0</v>
      </c>
    </row>
    <row r="16" spans="2:4" ht="12.75">
      <c r="B16" s="178"/>
      <c r="C16" s="179"/>
      <c r="D16" s="177">
        <f t="shared" si="0"/>
        <v>0</v>
      </c>
    </row>
    <row r="17" spans="2:4" ht="12.75">
      <c r="B17" s="178"/>
      <c r="C17" s="179"/>
      <c r="D17" s="177">
        <f t="shared" si="0"/>
        <v>0</v>
      </c>
    </row>
    <row r="18" spans="2:4" ht="12.75">
      <c r="B18" s="178"/>
      <c r="C18" s="179"/>
      <c r="D18" s="177">
        <f t="shared" si="0"/>
        <v>0</v>
      </c>
    </row>
    <row r="19" spans="2:4" ht="12.75">
      <c r="B19" s="180"/>
      <c r="C19" s="179"/>
      <c r="D19" s="177">
        <f t="shared" si="0"/>
        <v>0</v>
      </c>
    </row>
    <row r="20" spans="2:4" ht="13.5" thickBot="1">
      <c r="B20" s="180"/>
      <c r="C20" s="181"/>
      <c r="D20" s="182">
        <f t="shared" si="0"/>
        <v>0</v>
      </c>
    </row>
    <row r="21" spans="2:4" ht="13.5" thickBot="1">
      <c r="B21" s="183" t="s">
        <v>128</v>
      </c>
      <c r="C21" s="184"/>
      <c r="D21" s="185">
        <f>SUM(D6:D20)</f>
        <v>0</v>
      </c>
    </row>
    <row r="23" ht="12.75">
      <c r="A23" s="437"/>
    </row>
    <row r="25" ht="12.75">
      <c r="A25" t="s">
        <v>203</v>
      </c>
    </row>
    <row r="26" ht="12.75">
      <c r="A26" t="s">
        <v>204</v>
      </c>
    </row>
    <row r="28" ht="12.75">
      <c r="A28" t="s">
        <v>172</v>
      </c>
    </row>
    <row r="29" ht="12.75">
      <c r="A29" t="s">
        <v>205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</dc:creator>
  <cp:keywords/>
  <dc:description/>
  <cp:lastModifiedBy>Brousková Romana</cp:lastModifiedBy>
  <cp:lastPrinted>2021-12-29T12:00:09Z</cp:lastPrinted>
  <dcterms:created xsi:type="dcterms:W3CDTF">2004-01-06T12:42:30Z</dcterms:created>
  <dcterms:modified xsi:type="dcterms:W3CDTF">2023-01-03T08:07:58Z</dcterms:modified>
  <cp:category/>
  <cp:version/>
  <cp:contentType/>
  <cp:contentStatus/>
</cp:coreProperties>
</file>