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F58" i="1"/>
  <c r="J54" s="1"/>
  <c r="F57"/>
  <c r="F56"/>
  <c r="J30"/>
  <c r="M28"/>
  <c r="I26"/>
  <c r="M42"/>
  <c r="I40"/>
  <c r="I38"/>
  <c r="I36"/>
  <c r="I31"/>
  <c r="J27"/>
  <c r="M30"/>
  <c r="M31" s="1"/>
  <c r="J26"/>
  <c r="M27"/>
  <c r="I28"/>
  <c r="J29"/>
  <c r="M29"/>
  <c r="F38"/>
  <c r="J31"/>
  <c r="F40"/>
  <c r="J55" s="1"/>
  <c r="I59"/>
  <c r="M56"/>
  <c r="I57"/>
  <c r="I34"/>
  <c r="J28"/>
  <c r="I54"/>
  <c r="I30"/>
  <c r="I29"/>
  <c r="I52"/>
  <c r="J52" s="1"/>
  <c r="M52"/>
  <c r="I58"/>
  <c r="J53" l="1"/>
</calcChain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<sst xmlns="http://schemas.openxmlformats.org/spreadsheetml/2006/main" count="63" uniqueCount="52">
  <si>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</si>
  <si>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</si>
  <si>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</si>
  <si>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</si>
  <si>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</si>
  <si>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</si>
  <si>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</si>
  <si>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</si>
  <si>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</si>
  <si>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</si>
  <si>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</si>
  <si>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</si>
  <si>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</si>
  <si>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</si>
  <si>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</si>
  <si>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</si>
  <si>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</si>
  <si>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</si>
  <si>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</si>
  <si>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</si>
  <si>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</si>
  <si>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</si>
  <si>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</si>
  <si>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</si>
  <si>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</si>
  <si>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</si>
  <si>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</si>
  <si>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</si>
  <si>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</si>
  <si>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</si>
  <si>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</si>
  <si>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</si>
  <si>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</si>
  <si>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</si>
  <si>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</si>
  <si>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</si>
  <si>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</si>
  <si>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</si>
  <si>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</si>
  <si>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jiných nár. zdrojů financování: SFŽP (5%)</t>
  </si>
  <si>
    <t>90% z CZV</t>
  </si>
  <si>
    <t>Předpokládané datum podání žádosti: listopad 2012</t>
  </si>
  <si>
    <t>Ing. Jiří Plaňanský</t>
  </si>
  <si>
    <t>zpracování PD říjen 2012, podání žádosti listopad 2012, realizace projektu 2014</t>
  </si>
  <si>
    <t>Zlepšování stavu přírody a krajiny (obnova krajinných struktur, podpora regenerace urbanizované krajiny).</t>
  </si>
  <si>
    <t>Zlepšování stavu přírody a krajiny - SOŠ a SOU Hněvkovice v rámci OPŽP, osa 6, regenerace zeleně, úprava sídelní zeleně ve vazbě na výuku dětí a mládeže, předložení projektu v listopadu 2012, realizace 2014</t>
  </si>
  <si>
    <t>OPŽP, prioritní osa 6</t>
  </si>
  <si>
    <t xml:space="preserve">           podíl evropských fondů (70%)</t>
  </si>
  <si>
    <t xml:space="preserve">           příspěvek JčK na kofinancování (25%)</t>
  </si>
  <si>
    <t>předfinancování způsobilých výdajů (50%)</t>
  </si>
  <si>
    <t>SOŠ a SOU Hněvkovice, Hněvkovice 1, Týn nad Vltavou</t>
  </si>
  <si>
    <t>Školní zahrada Hněvkovice – Zahradnické a krajinářské centrum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</si>
</sst>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4" fontId="0" fillId="2" borderId="0" xfId="0" applyNumberFormat="1" applyFill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3" borderId="0" xfId="0" applyNumberFormat="1" applyFill="1"/>
    <xf numFmtId="0" fontId="0" fillId="3" borderId="0" xfId="0" applyFill="1"/>
    <xf numFmtId="164" fontId="0" fillId="4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8" xfId="0" applyFill="1" applyBorder="1" applyAlignment="1"/>
    <xf numFmtId="49" fontId="0" fillId="0" borderId="39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/>
    <xf numFmtId="0" fontId="1" fillId="0" borderId="2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" xfId="0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6" fillId="0" borderId="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C11" sqref="C11:G14"/>
    </sheetView>
  </sheetViews>
  <sheetFormatPr defaultRowHeight="12.75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>
      <c r="F1" s="13"/>
    </row>
    <row r="2" spans="1:9" ht="13.5" thickBot="1">
      <c r="A2" s="124" t="s">
        <v>37</v>
      </c>
      <c r="B2" s="125"/>
      <c r="C2" s="125"/>
      <c r="D2" s="125"/>
      <c r="E2" s="125"/>
      <c r="F2" s="125"/>
      <c r="G2" s="126"/>
    </row>
    <row r="3" spans="1:9" ht="5.0999999999999996" customHeight="1">
      <c r="A3" s="1"/>
      <c r="B3" s="2"/>
      <c r="C3" s="2"/>
      <c r="D3" s="2"/>
      <c r="E3" s="2"/>
      <c r="F3" s="2"/>
      <c r="G3" s="3"/>
    </row>
    <row r="4" spans="1:9">
      <c r="A4" s="14" t="s">
        <v>0</v>
      </c>
      <c r="B4" s="15"/>
      <c r="C4" s="127" t="s">
        <v>51</v>
      </c>
      <c r="D4" s="128"/>
      <c r="E4" s="128"/>
      <c r="F4" s="128"/>
      <c r="G4" s="129"/>
    </row>
    <row r="5" spans="1:9">
      <c r="A5" s="18"/>
      <c r="B5" s="16"/>
      <c r="C5" s="130"/>
      <c r="D5" s="131"/>
      <c r="E5" s="131"/>
      <c r="F5" s="131"/>
      <c r="G5" s="132"/>
    </row>
    <row r="6" spans="1:9" ht="5.0999999999999996" customHeight="1">
      <c r="A6" s="18"/>
      <c r="B6" s="16"/>
      <c r="C6" s="21"/>
      <c r="D6" s="21"/>
      <c r="E6" s="21"/>
      <c r="F6" s="21"/>
      <c r="G6" s="22"/>
    </row>
    <row r="7" spans="1:9" ht="27" customHeight="1">
      <c r="A7" s="45" t="s">
        <v>1</v>
      </c>
      <c r="B7" s="23"/>
      <c r="C7" s="133" t="s">
        <v>44</v>
      </c>
      <c r="D7" s="134"/>
      <c r="E7" s="134"/>
      <c r="F7" s="134"/>
      <c r="G7" s="135"/>
    </row>
    <row r="8" spans="1:9" ht="24" customHeight="1">
      <c r="A8" s="18"/>
      <c r="B8" s="16"/>
      <c r="C8" s="136"/>
      <c r="D8" s="137"/>
      <c r="E8" s="137"/>
      <c r="F8" s="137"/>
      <c r="G8" s="138"/>
    </row>
    <row r="9" spans="1:9" ht="24" customHeight="1">
      <c r="A9" s="18"/>
      <c r="B9" s="16"/>
      <c r="C9" s="139"/>
      <c r="D9" s="140"/>
      <c r="E9" s="140"/>
      <c r="F9" s="140"/>
      <c r="G9" s="141"/>
    </row>
    <row r="10" spans="1:9" ht="10.5" customHeight="1">
      <c r="A10" s="18"/>
      <c r="B10" s="16"/>
      <c r="C10" s="16"/>
      <c r="D10" s="16"/>
      <c r="E10" s="21"/>
      <c r="F10" s="21"/>
      <c r="G10" s="22"/>
    </row>
    <row r="11" spans="1:9" ht="34.5" customHeight="1">
      <c r="A11" s="14" t="s">
        <v>2</v>
      </c>
      <c r="B11" s="15"/>
      <c r="C11" s="133" t="s">
        <v>45</v>
      </c>
      <c r="D11" s="134"/>
      <c r="E11" s="134"/>
      <c r="F11" s="134"/>
      <c r="G11" s="135"/>
    </row>
    <row r="12" spans="1:9" ht="22.5" customHeight="1">
      <c r="A12" s="18"/>
      <c r="B12" s="16"/>
      <c r="C12" s="136"/>
      <c r="D12" s="137"/>
      <c r="E12" s="137"/>
      <c r="F12" s="137"/>
      <c r="G12" s="138"/>
      <c r="I12" s="74"/>
    </row>
    <row r="13" spans="1:9">
      <c r="A13" s="18"/>
      <c r="B13" s="16"/>
      <c r="C13" s="136"/>
      <c r="D13" s="137"/>
      <c r="E13" s="137"/>
      <c r="F13" s="137"/>
      <c r="G13" s="138"/>
    </row>
    <row r="14" spans="1:9" ht="7.5" customHeight="1">
      <c r="A14" s="18"/>
      <c r="B14" s="16"/>
      <c r="C14" s="139"/>
      <c r="D14" s="140"/>
      <c r="E14" s="140"/>
      <c r="F14" s="140"/>
      <c r="G14" s="141"/>
    </row>
    <row r="15" spans="1:9" ht="17.25" customHeight="1">
      <c r="A15" s="18"/>
      <c r="B15" s="16"/>
      <c r="C15" s="21"/>
      <c r="D15" s="21"/>
      <c r="E15" s="21"/>
      <c r="F15" s="21"/>
      <c r="G15" s="22"/>
    </row>
    <row r="16" spans="1:9">
      <c r="A16" s="14" t="s">
        <v>16</v>
      </c>
      <c r="B16" s="59"/>
      <c r="C16" s="106" t="s">
        <v>46</v>
      </c>
      <c r="D16" s="123"/>
      <c r="E16" s="123"/>
      <c r="F16" s="123"/>
      <c r="G16" s="107"/>
    </row>
    <row r="17" spans="1:14" ht="5.0999999999999996" customHeight="1">
      <c r="A17" s="18"/>
      <c r="B17" s="16"/>
      <c r="C17" s="21"/>
      <c r="D17" s="21"/>
      <c r="E17" s="21"/>
      <c r="F17" s="21"/>
      <c r="G17" s="22"/>
    </row>
    <row r="18" spans="1:14">
      <c r="A18" s="145" t="s">
        <v>41</v>
      </c>
      <c r="B18" s="123"/>
      <c r="C18" s="123"/>
      <c r="D18" s="123"/>
      <c r="E18" s="60"/>
      <c r="F18" s="123"/>
      <c r="G18" s="107"/>
    </row>
    <row r="19" spans="1:14" ht="5.0999999999999996" customHeight="1">
      <c r="A19" s="18"/>
      <c r="B19" s="16"/>
      <c r="C19" s="16"/>
      <c r="D19" s="16"/>
      <c r="E19" s="16"/>
      <c r="F19" s="16"/>
      <c r="G19" s="17"/>
    </row>
    <row r="20" spans="1:14">
      <c r="A20" s="14" t="s">
        <v>3</v>
      </c>
      <c r="B20" s="59"/>
      <c r="C20" s="149" t="s">
        <v>50</v>
      </c>
      <c r="D20" s="150"/>
      <c r="E20" s="150"/>
      <c r="F20" s="150"/>
      <c r="G20" s="151"/>
    </row>
    <row r="21" spans="1:14">
      <c r="A21" s="121" t="s">
        <v>36</v>
      </c>
      <c r="B21" s="122"/>
      <c r="C21" s="152"/>
      <c r="D21" s="146" t="s">
        <v>50</v>
      </c>
      <c r="E21" s="147"/>
      <c r="F21" s="147"/>
      <c r="G21" s="148"/>
    </row>
    <row r="22" spans="1:14">
      <c r="A22" s="14" t="s">
        <v>21</v>
      </c>
      <c r="B22" s="59"/>
      <c r="C22" s="142" t="s">
        <v>38</v>
      </c>
      <c r="D22" s="143"/>
      <c r="E22" s="143"/>
      <c r="F22" s="143"/>
      <c r="G22" s="144"/>
    </row>
    <row r="23" spans="1:14" ht="5.0999999999999996" customHeight="1">
      <c r="A23" s="18"/>
      <c r="B23" s="16"/>
      <c r="C23" s="16"/>
      <c r="D23" s="16"/>
      <c r="E23" s="16"/>
      <c r="F23" s="16"/>
      <c r="G23" s="17"/>
    </row>
    <row r="24" spans="1:14">
      <c r="A24" s="14" t="s">
        <v>4</v>
      </c>
      <c r="B24" s="15"/>
      <c r="C24" s="15"/>
      <c r="D24" s="15"/>
      <c r="E24" s="123" t="s">
        <v>42</v>
      </c>
      <c r="F24" s="123"/>
      <c r="G24" s="107"/>
    </row>
    <row r="25" spans="1:14" ht="5.0999999999999996" customHeight="1" thickBot="1">
      <c r="A25" s="6"/>
      <c r="B25" s="7"/>
      <c r="C25" s="7"/>
      <c r="D25" s="7"/>
      <c r="E25" s="8"/>
      <c r="F25" s="8"/>
      <c r="G25" s="9"/>
    </row>
    <row r="26" spans="1:14" s="13" customFormat="1" ht="13.5" thickBot="1">
      <c r="A26" s="119" t="s">
        <v>10</v>
      </c>
      <c r="B26" s="103"/>
      <c r="C26" s="103"/>
      <c r="D26" s="103"/>
      <c r="E26" s="103"/>
      <c r="F26" s="104">
        <v>2500000</v>
      </c>
      <c r="G26" s="105"/>
      <c r="I26" s="63">
        <f>F27+F28</f>
        <v>2500000</v>
      </c>
      <c r="J26" s="54">
        <f>G42*0.9</f>
        <v>112500</v>
      </c>
    </row>
    <row r="27" spans="1:14" s="13" customFormat="1" ht="13.5" thickBot="1">
      <c r="A27" s="11" t="s">
        <v>9</v>
      </c>
      <c r="B27" s="12"/>
      <c r="C27" s="12"/>
      <c r="D27" s="12"/>
      <c r="E27" s="12"/>
      <c r="F27" s="104">
        <v>0</v>
      </c>
      <c r="G27" s="105"/>
      <c r="J27" s="63">
        <f>F26-F28</f>
        <v>0</v>
      </c>
      <c r="L27" s="64">
        <v>0.05</v>
      </c>
      <c r="M27" s="63">
        <f>F28*0.05</f>
        <v>125000</v>
      </c>
    </row>
    <row r="28" spans="1:14" s="13" customFormat="1" ht="13.5" thickBot="1">
      <c r="A28" s="11" t="s">
        <v>11</v>
      </c>
      <c r="B28" s="12"/>
      <c r="C28" s="12"/>
      <c r="D28" s="12"/>
      <c r="E28" s="12"/>
      <c r="F28" s="104">
        <v>2500000</v>
      </c>
      <c r="G28" s="105"/>
      <c r="I28" s="63">
        <f>F26-F28</f>
        <v>0</v>
      </c>
      <c r="J28" s="63">
        <f>SUM(F29:G32)</f>
        <v>2500000</v>
      </c>
      <c r="L28" s="64">
        <v>0.7</v>
      </c>
      <c r="M28" s="63">
        <f>F28*0.7</f>
        <v>1750000</v>
      </c>
    </row>
    <row r="29" spans="1:14" s="13" customFormat="1" ht="13.5" thickBot="1">
      <c r="A29" s="121" t="s">
        <v>35</v>
      </c>
      <c r="B29" s="122"/>
      <c r="C29" s="122"/>
      <c r="D29" s="122"/>
      <c r="E29" s="122"/>
      <c r="F29" s="104">
        <v>0</v>
      </c>
      <c r="G29" s="105"/>
      <c r="I29" s="72">
        <f>SUM(F29:G32)</f>
        <v>2500000</v>
      </c>
      <c r="J29" s="63">
        <f>(F28-G42)*0.1</f>
        <v>237500</v>
      </c>
      <c r="M29" s="63">
        <f>SUM(M27:M28)</f>
        <v>1875000</v>
      </c>
    </row>
    <row r="30" spans="1:14" s="13" customFormat="1" ht="13.5" thickBot="1">
      <c r="A30" s="119" t="s">
        <v>48</v>
      </c>
      <c r="B30" s="103"/>
      <c r="C30" s="103"/>
      <c r="D30" s="103"/>
      <c r="E30" s="120"/>
      <c r="F30" s="104">
        <v>625000</v>
      </c>
      <c r="G30" s="105"/>
      <c r="I30" s="13">
        <f>(F30/F28)*100</f>
        <v>25</v>
      </c>
      <c r="J30" s="63">
        <f>F28*0.25</f>
        <v>625000</v>
      </c>
      <c r="M30" s="81">
        <f>F31+F32</f>
        <v>1875000</v>
      </c>
      <c r="N30" s="82" t="s">
        <v>40</v>
      </c>
    </row>
    <row r="31" spans="1:14" s="13" customFormat="1" ht="13.5" thickBot="1">
      <c r="A31" s="119" t="s">
        <v>39</v>
      </c>
      <c r="B31" s="103"/>
      <c r="C31" s="103"/>
      <c r="D31" s="103"/>
      <c r="E31" s="120"/>
      <c r="F31" s="104">
        <v>125000</v>
      </c>
      <c r="G31" s="105"/>
      <c r="I31" s="72">
        <f>F29+F30+F31+F32</f>
        <v>2500000</v>
      </c>
      <c r="J31" s="13">
        <f>(F28-G42)*0.1</f>
        <v>237500</v>
      </c>
      <c r="M31" s="83">
        <f>M30/9*10</f>
        <v>2083333.3333333335</v>
      </c>
    </row>
    <row r="32" spans="1:14" s="13" customFormat="1" ht="13.5" thickBot="1">
      <c r="A32" s="119" t="s">
        <v>47</v>
      </c>
      <c r="B32" s="103"/>
      <c r="C32" s="103"/>
      <c r="D32" s="103"/>
      <c r="E32" s="103"/>
      <c r="F32" s="104">
        <v>1750000</v>
      </c>
      <c r="G32" s="105"/>
      <c r="J32" s="54"/>
      <c r="K32" s="55"/>
    </row>
    <row r="33" spans="1:15" s="13" customFormat="1" ht="5.0999999999999996" customHeight="1" thickBot="1">
      <c r="A33" s="14"/>
      <c r="B33" s="15"/>
      <c r="C33" s="15"/>
      <c r="D33" s="15"/>
      <c r="E33" s="15"/>
      <c r="F33" s="61"/>
      <c r="G33" s="62"/>
    </row>
    <row r="34" spans="1:15" s="13" customFormat="1" ht="13.5" thickBot="1">
      <c r="A34" s="14" t="s">
        <v>12</v>
      </c>
      <c r="B34" s="15"/>
      <c r="C34" s="15"/>
      <c r="D34" s="15"/>
      <c r="E34" s="15"/>
      <c r="F34" s="104">
        <v>1875000</v>
      </c>
      <c r="G34" s="105"/>
      <c r="I34" s="83">
        <f>F36+F38+F40</f>
        <v>1875000</v>
      </c>
      <c r="M34" s="63"/>
    </row>
    <row r="35" spans="1:15" s="13" customFormat="1" ht="5.0999999999999996" customHeight="1" thickBot="1">
      <c r="A35" s="14"/>
      <c r="B35" s="15"/>
      <c r="C35" s="15"/>
      <c r="D35" s="15"/>
      <c r="E35" s="15"/>
      <c r="F35" s="61"/>
      <c r="G35" s="62"/>
      <c r="I35" s="63"/>
    </row>
    <row r="36" spans="1:15" s="13" customFormat="1" ht="13.5" thickBot="1">
      <c r="A36" s="18" t="s">
        <v>5</v>
      </c>
      <c r="B36" s="102" t="s">
        <v>49</v>
      </c>
      <c r="C36" s="103"/>
      <c r="D36" s="103"/>
      <c r="E36" s="103"/>
      <c r="F36" s="104">
        <v>1250000</v>
      </c>
      <c r="G36" s="105"/>
      <c r="I36" s="63">
        <f>F28/2</f>
        <v>1250000</v>
      </c>
    </row>
    <row r="37" spans="1:15" s="13" customFormat="1" ht="5.0999999999999996" customHeight="1" thickBot="1">
      <c r="A37" s="18"/>
      <c r="B37" s="16"/>
      <c r="C37" s="19"/>
      <c r="D37" s="16"/>
      <c r="E37" s="16"/>
      <c r="F37" s="61"/>
      <c r="G37" s="62"/>
      <c r="I37" s="63"/>
    </row>
    <row r="38" spans="1:15" s="13" customFormat="1" ht="13.5" thickBot="1">
      <c r="A38" s="18"/>
      <c r="B38" s="102" t="s">
        <v>13</v>
      </c>
      <c r="C38" s="103"/>
      <c r="D38" s="103"/>
      <c r="E38" s="103"/>
      <c r="F38" s="104">
        <f>F30</f>
        <v>625000</v>
      </c>
      <c r="G38" s="105"/>
      <c r="I38" s="63">
        <f>F30</f>
        <v>625000</v>
      </c>
      <c r="J38" s="63"/>
    </row>
    <row r="39" spans="1:15" s="13" customFormat="1" ht="5.0999999999999996" customHeight="1" thickBot="1">
      <c r="A39" s="18"/>
      <c r="B39" s="16"/>
      <c r="C39" s="19"/>
      <c r="D39" s="16"/>
      <c r="E39" s="16"/>
      <c r="F39" s="61"/>
      <c r="G39" s="62"/>
      <c r="I39" s="63"/>
    </row>
    <row r="40" spans="1:15" s="13" customFormat="1" ht="13.5" thickBot="1">
      <c r="A40" s="18"/>
      <c r="B40" s="23" t="s">
        <v>14</v>
      </c>
      <c r="C40" s="15"/>
      <c r="D40" s="15"/>
      <c r="E40" s="15"/>
      <c r="F40" s="104">
        <f>F27</f>
        <v>0</v>
      </c>
      <c r="G40" s="105"/>
      <c r="I40" s="63">
        <f>F27</f>
        <v>0</v>
      </c>
    </row>
    <row r="41" spans="1:15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5" s="13" customFormat="1" ht="53.25" customHeight="1" thickBot="1">
      <c r="A42" s="117" t="s">
        <v>31</v>
      </c>
      <c r="B42" s="118"/>
      <c r="C42" s="52" t="s">
        <v>27</v>
      </c>
      <c r="D42" s="49" t="s">
        <v>25</v>
      </c>
      <c r="E42" s="53" t="s">
        <v>32</v>
      </c>
      <c r="F42" s="50" t="s">
        <v>26</v>
      </c>
      <c r="G42" s="88">
        <v>125000</v>
      </c>
      <c r="I42" s="63"/>
      <c r="K42" s="81">
        <v>11807856</v>
      </c>
      <c r="M42" s="83">
        <f>K42*1.2*0.07</f>
        <v>991859.9040000001</v>
      </c>
    </row>
    <row r="43" spans="1:15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15</v>
      </c>
      <c r="B44" s="46"/>
      <c r="C44" s="46"/>
      <c r="D44" s="46"/>
      <c r="E44" s="46"/>
      <c r="F44" s="47"/>
      <c r="G44" s="48"/>
      <c r="O44" s="13" t="s">
        <v>23</v>
      </c>
    </row>
    <row r="45" spans="1:15" s="13" customFormat="1" ht="13.5" thickBot="1">
      <c r="A45" s="18"/>
      <c r="B45" s="16"/>
      <c r="C45" s="16"/>
      <c r="D45" s="16"/>
      <c r="E45" s="16"/>
      <c r="F45" s="25" t="s">
        <v>19</v>
      </c>
      <c r="G45" s="20" t="s">
        <v>20</v>
      </c>
      <c r="O45" s="13" t="s">
        <v>24</v>
      </c>
    </row>
    <row r="46" spans="1:15" s="13" customFormat="1" ht="15" customHeight="1" thickBot="1">
      <c r="A46" s="18"/>
      <c r="B46" s="16"/>
      <c r="C46" s="16"/>
      <c r="D46" s="89">
        <v>2012</v>
      </c>
      <c r="E46" s="32" t="s">
        <v>6</v>
      </c>
      <c r="F46" s="65"/>
      <c r="G46" s="65"/>
      <c r="O46" s="13" t="s">
        <v>32</v>
      </c>
    </row>
    <row r="47" spans="1:15" s="13" customFormat="1">
      <c r="A47" s="18"/>
      <c r="B47" s="16"/>
      <c r="C47" s="16"/>
      <c r="D47" s="90"/>
      <c r="E47" s="33" t="s">
        <v>17</v>
      </c>
      <c r="F47" s="66"/>
      <c r="G47" s="66"/>
      <c r="O47" s="13" t="s">
        <v>33</v>
      </c>
    </row>
    <row r="48" spans="1:15" s="13" customFormat="1">
      <c r="A48" s="18"/>
      <c r="B48" s="16"/>
      <c r="C48" s="16"/>
      <c r="D48" s="90"/>
      <c r="E48" s="34" t="s">
        <v>18</v>
      </c>
      <c r="F48" s="67"/>
      <c r="G48" s="67"/>
      <c r="O48" s="13" t="s">
        <v>34</v>
      </c>
    </row>
    <row r="49" spans="1:15" s="13" customFormat="1" ht="14.25" customHeight="1" thickBot="1">
      <c r="A49" s="18"/>
      <c r="B49" s="16"/>
      <c r="C49" s="16"/>
      <c r="D49" s="91"/>
      <c r="E49" s="35" t="s">
        <v>22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27</v>
      </c>
    </row>
    <row r="51" spans="1:15" s="13" customFormat="1" ht="13.5" thickBot="1">
      <c r="A51" s="18"/>
      <c r="B51" s="16"/>
      <c r="C51" s="16"/>
      <c r="D51" s="89">
        <v>2013</v>
      </c>
      <c r="E51" s="57" t="s">
        <v>6</v>
      </c>
      <c r="F51" s="75"/>
      <c r="G51" s="65"/>
      <c r="I51" s="73"/>
      <c r="J51" s="73"/>
      <c r="O51" s="13" t="s">
        <v>28</v>
      </c>
    </row>
    <row r="52" spans="1:15" s="13" customFormat="1" ht="12" customHeight="1">
      <c r="A52" s="18"/>
      <c r="B52" s="16"/>
      <c r="C52" s="16"/>
      <c r="D52" s="90"/>
      <c r="E52" s="56" t="s">
        <v>17</v>
      </c>
      <c r="F52" s="76"/>
      <c r="G52" s="66"/>
      <c r="I52" s="73">
        <f>SUM(F57:F59,F52:F54)</f>
        <v>1875000</v>
      </c>
      <c r="J52" s="73">
        <f>I52-F56</f>
        <v>0</v>
      </c>
      <c r="M52" s="80">
        <f>SUM(F52:F54)</f>
        <v>0</v>
      </c>
      <c r="O52" s="13" t="s">
        <v>29</v>
      </c>
    </row>
    <row r="53" spans="1:15" s="13" customFormat="1">
      <c r="A53" s="18"/>
      <c r="B53" s="16"/>
      <c r="C53" s="16"/>
      <c r="D53" s="90"/>
      <c r="E53" s="23" t="s">
        <v>18</v>
      </c>
      <c r="F53" s="77"/>
      <c r="G53" s="71"/>
      <c r="J53" s="63">
        <f>F38-F57</f>
        <v>0</v>
      </c>
      <c r="O53" s="13" t="s">
        <v>30</v>
      </c>
    </row>
    <row r="54" spans="1:15" s="13" customFormat="1" ht="14.25" customHeight="1" thickBot="1">
      <c r="A54" s="18"/>
      <c r="B54" s="16"/>
      <c r="C54" s="16"/>
      <c r="D54" s="91"/>
      <c r="E54" s="58" t="s">
        <v>22</v>
      </c>
      <c r="F54" s="78"/>
      <c r="G54" s="68"/>
      <c r="I54" s="80">
        <f>F51+F56</f>
        <v>1875000</v>
      </c>
      <c r="J54" s="63">
        <f>F36-F58</f>
        <v>0</v>
      </c>
    </row>
    <row r="55" spans="1:15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5" s="13" customFormat="1" ht="13.5" thickBot="1">
      <c r="A56" s="18"/>
      <c r="B56" s="16"/>
      <c r="C56" s="16"/>
      <c r="D56" s="89">
        <v>2014</v>
      </c>
      <c r="E56" s="32" t="s">
        <v>6</v>
      </c>
      <c r="F56" s="84">
        <f>F34</f>
        <v>1875000</v>
      </c>
      <c r="G56" s="25"/>
      <c r="M56" s="80">
        <f>SUM(F57:F59)</f>
        <v>1875000</v>
      </c>
    </row>
    <row r="57" spans="1:15" s="13" customFormat="1">
      <c r="A57" s="18"/>
      <c r="B57" s="16"/>
      <c r="C57" s="16"/>
      <c r="D57" s="90"/>
      <c r="E57" s="31" t="s">
        <v>17</v>
      </c>
      <c r="F57" s="85">
        <f>F38</f>
        <v>625000</v>
      </c>
      <c r="G57" s="24"/>
      <c r="I57" s="63">
        <f>F52+F57</f>
        <v>625000</v>
      </c>
    </row>
    <row r="58" spans="1:15" s="13" customFormat="1">
      <c r="A58" s="18"/>
      <c r="B58" s="16"/>
      <c r="C58" s="16"/>
      <c r="D58" s="90"/>
      <c r="E58" s="27" t="s">
        <v>18</v>
      </c>
      <c r="F58" s="86">
        <f>F36</f>
        <v>1250000</v>
      </c>
      <c r="G58" s="28"/>
      <c r="I58" s="63">
        <f>F53+F58</f>
        <v>1250000</v>
      </c>
    </row>
    <row r="59" spans="1:15" s="13" customFormat="1" ht="12.75" customHeight="1" thickBot="1">
      <c r="A59" s="18"/>
      <c r="B59" s="16"/>
      <c r="C59" s="16"/>
      <c r="D59" s="91"/>
      <c r="E59" s="35" t="s">
        <v>22</v>
      </c>
      <c r="F59" s="87">
        <v>0</v>
      </c>
      <c r="G59" s="29"/>
      <c r="I59" s="63">
        <f>F54+F59</f>
        <v>0</v>
      </c>
    </row>
    <row r="60" spans="1:15" s="13" customFormat="1">
      <c r="A60" s="18"/>
      <c r="B60" s="16"/>
      <c r="C60" s="16"/>
      <c r="D60" s="16"/>
      <c r="E60" s="16"/>
      <c r="F60" s="21"/>
      <c r="G60" s="22"/>
    </row>
    <row r="61" spans="1:15" s="13" customFormat="1">
      <c r="A61" s="18"/>
      <c r="B61" s="16"/>
      <c r="C61" s="16"/>
      <c r="D61" s="16"/>
      <c r="E61" s="16"/>
      <c r="F61" s="21"/>
      <c r="G61" s="22"/>
    </row>
    <row r="62" spans="1:15" ht="5.0999999999999996" customHeight="1">
      <c r="A62" s="6"/>
      <c r="B62" s="7"/>
      <c r="C62" s="7"/>
      <c r="D62" s="7"/>
      <c r="E62" s="7"/>
      <c r="F62" s="16"/>
      <c r="G62" s="17"/>
    </row>
    <row r="63" spans="1:1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15" ht="5.0999999999999996" customHeight="1">
      <c r="A64" s="6"/>
      <c r="B64" s="7"/>
      <c r="C64" s="7"/>
      <c r="D64" s="7"/>
      <c r="E64" s="7"/>
      <c r="F64" s="16"/>
      <c r="G64" s="17"/>
    </row>
    <row r="65" spans="1:7">
      <c r="A65" s="4" t="s">
        <v>8</v>
      </c>
      <c r="B65" s="5"/>
      <c r="C65" s="5"/>
      <c r="D65" s="5"/>
      <c r="E65" s="108" t="s">
        <v>43</v>
      </c>
      <c r="F65" s="109"/>
      <c r="G65" s="110"/>
    </row>
    <row r="66" spans="1:7">
      <c r="A66" s="92"/>
      <c r="B66" s="93"/>
      <c r="C66" s="93"/>
      <c r="D66" s="94"/>
      <c r="E66" s="111"/>
      <c r="F66" s="112"/>
      <c r="G66" s="113"/>
    </row>
    <row r="67" spans="1:7">
      <c r="A67" s="95"/>
      <c r="B67" s="96"/>
      <c r="C67" s="96"/>
      <c r="D67" s="97"/>
      <c r="E67" s="111"/>
      <c r="F67" s="112"/>
      <c r="G67" s="113"/>
    </row>
    <row r="68" spans="1:7">
      <c r="A68" s="95"/>
      <c r="B68" s="96"/>
      <c r="C68" s="96"/>
      <c r="D68" s="97"/>
      <c r="E68" s="111"/>
      <c r="F68" s="112"/>
      <c r="G68" s="113"/>
    </row>
    <row r="69" spans="1:7" ht="13.5" thickBot="1">
      <c r="A69" s="98"/>
      <c r="B69" s="99"/>
      <c r="C69" s="99"/>
      <c r="D69" s="100"/>
      <c r="E69" s="114"/>
      <c r="F69" s="115"/>
      <c r="G69" s="116"/>
    </row>
    <row r="70" spans="1:7" ht="29.25" customHeight="1">
      <c r="A70" s="101"/>
      <c r="B70" s="101"/>
      <c r="C70" s="101"/>
      <c r="D70" s="101"/>
      <c r="E70" s="101"/>
      <c r="F70" s="101"/>
      <c r="G70" s="101"/>
    </row>
    <row r="71" spans="1:7">
      <c r="A71" s="51"/>
    </row>
    <row r="86" spans="3:3">
      <c r="C86" s="38"/>
    </row>
    <row r="87" spans="3:3">
      <c r="C87" s="38"/>
    </row>
    <row r="88" spans="3:3">
      <c r="C88" s="38"/>
    </row>
    <row r="89" spans="3:3">
      <c r="C89" s="38"/>
    </row>
  </sheetData>
  <mergeCells count="38">
    <mergeCell ref="E24:G24"/>
    <mergeCell ref="A2:G2"/>
    <mergeCell ref="C4:G5"/>
    <mergeCell ref="C11:G14"/>
    <mergeCell ref="C7:G9"/>
    <mergeCell ref="C22:G22"/>
    <mergeCell ref="C16:G16"/>
    <mergeCell ref="A18:D18"/>
    <mergeCell ref="F18:G18"/>
    <mergeCell ref="D21:G21"/>
    <mergeCell ref="C20:G20"/>
    <mergeCell ref="A21:C21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A29:E29"/>
    <mergeCell ref="F34:G34"/>
    <mergeCell ref="F30:G30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mat. č. 379/ZK/12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kulichova</cp:lastModifiedBy>
  <cp:lastPrinted>2012-10-24T07:50:38Z</cp:lastPrinted>
  <dcterms:created xsi:type="dcterms:W3CDTF">2007-09-24T07:15:17Z</dcterms:created>
  <dcterms:modified xsi:type="dcterms:W3CDTF">2012-11-20T13:33:28Z</dcterms:modified>
</cp:coreProperties>
</file>