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ACOVNÍ ZK\"/>
    </mc:Choice>
  </mc:AlternateContent>
  <bookViews>
    <workbookView xWindow="0" yWindow="0" windowWidth="19200" windowHeight="11595"/>
  </bookViews>
  <sheets>
    <sheet name="List1" sheetId="1" r:id="rId1"/>
  </sheets>
  <definedNames>
    <definedName name="_xlnm.Print_Area" localSheetId="0">List1!$A$1:$H$28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E28" i="1" l="1"/>
  <c r="E27" i="1"/>
  <c r="E17" i="1"/>
  <c r="E8" i="1"/>
  <c r="F28" i="1" l="1"/>
  <c r="K4" i="1"/>
  <c r="G4" i="1" l="1"/>
  <c r="H4" i="1" s="1"/>
  <c r="G8" i="1" l="1"/>
  <c r="K8" i="1"/>
  <c r="G27" i="1"/>
  <c r="H27" i="1" s="1"/>
  <c r="G17" i="1"/>
  <c r="H17" i="1" s="1"/>
  <c r="G28" i="1" l="1"/>
  <c r="H8" i="1"/>
</calcChain>
</file>

<file path=xl/sharedStrings.xml><?xml version="1.0" encoding="utf-8"?>
<sst xmlns="http://schemas.openxmlformats.org/spreadsheetml/2006/main" count="39" uniqueCount="36">
  <si>
    <t>Učební pomůcky</t>
  </si>
  <si>
    <t>počet kusů</t>
  </si>
  <si>
    <t>Vyšší odborná škola a Střední zemědělská škola, Tábor, Náměstí T. G. Masaryka 788, 390 02 Tábor</t>
  </si>
  <si>
    <t>Vyšší odborná škola lesnická a Střední lesnická škola Bedřicha Schwarzenberga, Písek, Lesnická 55, 397 01 Písek</t>
  </si>
  <si>
    <t>Střední odborná škola veterinární, mechanizační a zahradnická a Jazyková škola s právem státní jazykové zkoušky, České Budějovice, Rudolfovská 458/92, 372 16 České Budějovice</t>
  </si>
  <si>
    <t>Střední rybářská škola a Vyšší odborná škola vodního hospodářství a ekologie, Vodňany, Zátiší 480, 38901 Vodňany</t>
  </si>
  <si>
    <t>Cena pomůcky včetně DPH 
Kč/ks</t>
  </si>
  <si>
    <t>Cena pomůcky včetně DPH celkem Kč</t>
  </si>
  <si>
    <t>Celkem žadatel</t>
  </si>
  <si>
    <t>Kč</t>
  </si>
  <si>
    <t>%</t>
  </si>
  <si>
    <t>Celkem žadatelé</t>
  </si>
  <si>
    <t xml:space="preserve"> Maximální dotace MZe  pro příjemce celkem</t>
  </si>
  <si>
    <t>Spoluúčast příjemce dotace</t>
  </si>
  <si>
    <t>Název a adresa žadatele</t>
  </si>
  <si>
    <t>Modely rybničních zařízení - požerák, bezpečnostní přeliv</t>
  </si>
  <si>
    <t>Průtočný biotopní model Zlatého potoka</t>
  </si>
  <si>
    <t>Bedna na přepravu ryb</t>
  </si>
  <si>
    <t>Binokulární laboratorní mikroskop + mikrotomy</t>
  </si>
  <si>
    <t>Interaktivní televize k projekčnímu mikroskopu</t>
  </si>
  <si>
    <t>Multimetr na současné měření konduktivity teploty, pH</t>
  </si>
  <si>
    <t>Multiparametrická sonda + příslušenství</t>
  </si>
  <si>
    <t>Mobilní pásová pila SMB 2196 komplet s příslušenstvím</t>
  </si>
  <si>
    <t>Termovizní kamera APEX 75</t>
  </si>
  <si>
    <t>Multifunkční svařovací invertory pro MIG/MAG svařování ocelí, nerezí a hliníku, TIG</t>
  </si>
  <si>
    <t>Včelín</t>
  </si>
  <si>
    <t>Laserová střelnice</t>
  </si>
  <si>
    <t>Nesené zařízení na srovnávání pěstebních záhonů a ploch</t>
  </si>
  <si>
    <t>Seco Group Starjet Excluzice AJ 102-23 zahradní traktor s příslušenstvím</t>
  </si>
  <si>
    <r>
      <t>Vysokotlaký čistič Kr</t>
    </r>
    <r>
      <rPr>
        <sz val="11"/>
        <color theme="1"/>
        <rFont val="Calibri"/>
        <family val="2"/>
        <charset val="238"/>
      </rPr>
      <t>änzle quadro 599 TS T</t>
    </r>
  </si>
  <si>
    <t>Líhňařské zařízení pro inkubaci jiker</t>
  </si>
  <si>
    <t>Sušící váhy</t>
  </si>
  <si>
    <t>Mobilní míchárna krmiv</t>
  </si>
  <si>
    <t>Malotraktor s příslušenstvím</t>
  </si>
  <si>
    <t>Zkušební stolice pro komunikaci s řídícími jednotkami a diagnostiku motorů</t>
  </si>
  <si>
    <t>Přístroj pro renovaci filtrů pevných částic motorů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</si>
</sst>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2" tint="-0.249977111117893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wrapText="1"/>
    </xf>
    <xf numFmtId="41" fontId="0" fillId="0" borderId="0" xfId="1" applyNumberFormat="1" applyFont="1"/>
    <xf numFmtId="4" fontId="0" fillId="0" borderId="0" xfId="0" applyNumberFormat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41" fontId="3" fillId="0" borderId="4" xfId="1" applyNumberFormat="1" applyFont="1" applyBorder="1" applyAlignment="1">
      <alignment horizontal="right"/>
    </xf>
    <xf numFmtId="41" fontId="3" fillId="0" borderId="4" xfId="1" applyNumberFormat="1" applyFont="1" applyFill="1" applyBorder="1"/>
    <xf numFmtId="41" fontId="3" fillId="0" borderId="1" xfId="1" applyNumberFormat="1" applyFont="1" applyFill="1" applyBorder="1"/>
    <xf numFmtId="41" fontId="3" fillId="0" borderId="4" xfId="1" applyNumberFormat="1" applyFont="1" applyBorder="1"/>
    <xf numFmtId="41" fontId="3" fillId="0" borderId="1" xfId="1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/>
    </xf>
    <xf numFmtId="41" fontId="3" fillId="0" borderId="2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0" fillId="0" borderId="9" xfId="0" applyFill="1" applyBorder="1" applyAlignment="1">
      <alignment wrapText="1"/>
    </xf>
    <xf numFmtId="41" fontId="3" fillId="0" borderId="4" xfId="1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/>
    <xf numFmtId="0" fontId="2" fillId="0" borderId="0" xfId="0" applyFont="1"/>
    <xf numFmtId="0" fontId="0" fillId="0" borderId="2" xfId="0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41" fontId="3" fillId="0" borderId="2" xfId="1" applyNumberFormat="1" applyFont="1" applyFill="1" applyBorder="1"/>
    <xf numFmtId="0" fontId="2" fillId="0" borderId="10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wrapText="1"/>
    </xf>
    <xf numFmtId="4" fontId="0" fillId="0" borderId="16" xfId="0" applyNumberFormat="1" applyBorder="1" applyAlignment="1"/>
    <xf numFmtId="4" fontId="0" fillId="0" borderId="17" xfId="0" applyNumberFormat="1" applyBorder="1" applyAlignment="1"/>
    <xf numFmtId="4" fontId="3" fillId="0" borderId="16" xfId="0" applyNumberFormat="1" applyFont="1" applyFill="1" applyBorder="1" applyAlignment="1"/>
    <xf numFmtId="0" fontId="2" fillId="0" borderId="2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41" fontId="4" fillId="0" borderId="13" xfId="1" applyNumberFormat="1" applyFont="1" applyFill="1" applyBorder="1"/>
    <xf numFmtId="41" fontId="4" fillId="0" borderId="5" xfId="1" applyNumberFormat="1" applyFont="1" applyFill="1" applyBorder="1"/>
    <xf numFmtId="0" fontId="2" fillId="0" borderId="7" xfId="0" applyFont="1" applyFill="1" applyBorder="1" applyAlignment="1">
      <alignment wrapText="1"/>
    </xf>
    <xf numFmtId="41" fontId="4" fillId="0" borderId="17" xfId="1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1" fontId="4" fillId="0" borderId="13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41" fontId="4" fillId="2" borderId="0" xfId="1" applyNumberFormat="1" applyFont="1" applyFill="1"/>
    <xf numFmtId="0" fontId="4" fillId="2" borderId="0" xfId="0" applyFont="1" applyFill="1" applyAlignment="1">
      <alignment wrapText="1"/>
    </xf>
    <xf numFmtId="4" fontId="4" fillId="2" borderId="0" xfId="0" applyNumberFormat="1" applyFont="1" applyFill="1"/>
    <xf numFmtId="43" fontId="4" fillId="2" borderId="0" xfId="0" applyNumberFormat="1" applyFont="1" applyFill="1"/>
    <xf numFmtId="4" fontId="0" fillId="0" borderId="8" xfId="0" applyNumberFormat="1" applyBorder="1" applyAlignment="1"/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wrapText="1"/>
    </xf>
    <xf numFmtId="4" fontId="4" fillId="0" borderId="5" xfId="0" applyNumberFormat="1" applyFont="1" applyFill="1" applyBorder="1" applyAlignment="1"/>
    <xf numFmtId="43" fontId="4" fillId="0" borderId="5" xfId="0" applyNumberFormat="1" applyFont="1" applyBorder="1"/>
    <xf numFmtId="0" fontId="0" fillId="0" borderId="14" xfId="0" applyBorder="1"/>
    <xf numFmtId="0" fontId="0" fillId="0" borderId="15" xfId="0" applyBorder="1"/>
    <xf numFmtId="43" fontId="4" fillId="0" borderId="20" xfId="0" applyNumberFormat="1" applyFont="1" applyBorder="1"/>
    <xf numFmtId="0" fontId="2" fillId="0" borderId="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1" fontId="2" fillId="0" borderId="16" xfId="1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1" fontId="2" fillId="0" borderId="18" xfId="1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2" fontId="2" fillId="0" borderId="22" xfId="0" applyNumberFormat="1" applyFont="1" applyBorder="1" applyAlignment="1">
      <alignment horizontal="center" vertical="center" wrapText="1"/>
    </xf>
    <xf numFmtId="2" fontId="0" fillId="0" borderId="23" xfId="0" applyNumberFormat="1" applyBorder="1"/>
    <xf numFmtId="2" fontId="0" fillId="0" borderId="22" xfId="0" applyNumberFormat="1" applyBorder="1"/>
    <xf numFmtId="2" fontId="0" fillId="0" borderId="24" xfId="0" applyNumberFormat="1" applyBorder="1"/>
    <xf numFmtId="2" fontId="0" fillId="0" borderId="0" xfId="0" applyNumberFormat="1"/>
    <xf numFmtId="43" fontId="4" fillId="0" borderId="20" xfId="0" applyNumberFormat="1" applyFont="1" applyFill="1" applyBorder="1"/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1" fontId="6" fillId="0" borderId="0" xfId="0" applyNumberFormat="1" applyFont="1"/>
    <xf numFmtId="0" fontId="6" fillId="0" borderId="0" xfId="0" applyFont="1"/>
    <xf numFmtId="0" fontId="0" fillId="0" borderId="8" xfId="0" applyBorder="1" applyAlignment="1">
      <alignment wrapText="1"/>
    </xf>
    <xf numFmtId="0" fontId="3" fillId="0" borderId="8" xfId="0" applyFont="1" applyBorder="1" applyAlignment="1">
      <alignment horizontal="center"/>
    </xf>
    <xf numFmtId="41" fontId="3" fillId="0" borderId="8" xfId="1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selection activeCell="J8" sqref="J8"/>
    </sheetView>
  </sheetViews>
  <sheetFormatPr defaultRowHeight="15" x14ac:dyDescent="0.25"/>
  <cols>
    <col min="1" max="1" width="36.85546875" style="1" customWidth="1"/>
    <col min="2" max="2" width="28.85546875" style="1" customWidth="1"/>
    <col min="3" max="3" width="6" style="5" customWidth="1"/>
    <col min="4" max="4" width="14.28515625" style="2" customWidth="1"/>
    <col min="5" max="5" width="16.42578125" style="2" customWidth="1"/>
    <col min="6" max="6" width="14.5703125" style="3" customWidth="1"/>
    <col min="7" max="7" width="17.5703125" bestFit="1" customWidth="1"/>
    <col min="8" max="8" width="7" style="73" customWidth="1"/>
    <col min="9" max="9" width="21.5703125" bestFit="1" customWidth="1"/>
    <col min="10" max="10" width="15.42578125" bestFit="1" customWidth="1"/>
    <col min="11" max="11" width="12.7109375" style="78" bestFit="1" customWidth="1"/>
  </cols>
  <sheetData>
    <row r="1" spans="1:11" s="19" customFormat="1" ht="60" x14ac:dyDescent="0.25">
      <c r="A1" s="61" t="s">
        <v>14</v>
      </c>
      <c r="B1" s="62" t="s">
        <v>0</v>
      </c>
      <c r="C1" s="62" t="s">
        <v>1</v>
      </c>
      <c r="D1" s="63" t="s">
        <v>6</v>
      </c>
      <c r="E1" s="63" t="s">
        <v>7</v>
      </c>
      <c r="F1" s="64" t="s">
        <v>12</v>
      </c>
      <c r="G1" s="82" t="s">
        <v>13</v>
      </c>
      <c r="H1" s="83"/>
      <c r="K1" s="75">
        <v>0.01</v>
      </c>
    </row>
    <row r="2" spans="1:11" s="19" customFormat="1" ht="15.75" thickBot="1" x14ac:dyDescent="0.3">
      <c r="A2" s="65"/>
      <c r="B2" s="53"/>
      <c r="C2" s="53"/>
      <c r="D2" s="66"/>
      <c r="E2" s="66"/>
      <c r="F2" s="67"/>
      <c r="G2" s="54" t="s">
        <v>9</v>
      </c>
      <c r="H2" s="69" t="s">
        <v>10</v>
      </c>
      <c r="K2" s="76"/>
    </row>
    <row r="3" spans="1:11" ht="45" x14ac:dyDescent="0.25">
      <c r="A3" s="26" t="s">
        <v>2</v>
      </c>
      <c r="B3" s="7" t="s">
        <v>32</v>
      </c>
      <c r="C3" s="15">
        <v>1</v>
      </c>
      <c r="D3" s="27">
        <v>2180000</v>
      </c>
      <c r="E3" s="27">
        <v>2180000</v>
      </c>
      <c r="F3" s="28"/>
      <c r="G3" s="58"/>
      <c r="H3" s="70"/>
      <c r="K3" s="77"/>
    </row>
    <row r="4" spans="1:11" ht="16.5" thickBot="1" x14ac:dyDescent="0.3">
      <c r="A4" s="43"/>
      <c r="B4" s="35" t="s">
        <v>8</v>
      </c>
      <c r="C4" s="40"/>
      <c r="D4" s="46"/>
      <c r="E4" s="44">
        <v>2180000</v>
      </c>
      <c r="F4" s="45">
        <v>1666000</v>
      </c>
      <c r="G4" s="60">
        <f>E4-F4</f>
        <v>514000</v>
      </c>
      <c r="H4" s="71">
        <f>G4/K4</f>
        <v>23.577981651376145</v>
      </c>
      <c r="K4" s="77">
        <f>E4/100</f>
        <v>21800</v>
      </c>
    </row>
    <row r="5" spans="1:11" ht="39" customHeight="1" x14ac:dyDescent="0.25">
      <c r="A5" s="84" t="s">
        <v>4</v>
      </c>
      <c r="B5" s="6" t="s">
        <v>33</v>
      </c>
      <c r="C5" s="14">
        <v>1</v>
      </c>
      <c r="D5" s="9">
        <v>1534000</v>
      </c>
      <c r="E5" s="9">
        <v>1534000</v>
      </c>
      <c r="F5" s="36"/>
      <c r="G5" s="59"/>
      <c r="H5" s="72"/>
    </row>
    <row r="6" spans="1:11" ht="48" customHeight="1" x14ac:dyDescent="0.25">
      <c r="A6" s="85"/>
      <c r="B6" s="79" t="s">
        <v>34</v>
      </c>
      <c r="C6" s="80">
        <v>1</v>
      </c>
      <c r="D6" s="81">
        <v>437000</v>
      </c>
      <c r="E6" s="81">
        <v>437000</v>
      </c>
      <c r="F6" s="52"/>
      <c r="G6" s="59"/>
      <c r="H6" s="72"/>
    </row>
    <row r="7" spans="1:11" ht="34.5" customHeight="1" x14ac:dyDescent="0.25">
      <c r="A7" s="86"/>
      <c r="B7" s="20" t="s">
        <v>35</v>
      </c>
      <c r="C7" s="21">
        <v>1</v>
      </c>
      <c r="D7" s="22">
        <v>156000</v>
      </c>
      <c r="E7" s="22">
        <v>156000</v>
      </c>
      <c r="F7" s="37"/>
      <c r="G7" s="59"/>
      <c r="H7" s="72"/>
      <c r="K7" s="77"/>
    </row>
    <row r="8" spans="1:11" ht="16.5" thickBot="1" x14ac:dyDescent="0.3">
      <c r="A8" s="68"/>
      <c r="B8" s="35" t="s">
        <v>8</v>
      </c>
      <c r="C8" s="24"/>
      <c r="D8" s="25"/>
      <c r="E8" s="23">
        <f>SUM(E5:E7)</f>
        <v>2127000</v>
      </c>
      <c r="F8" s="55">
        <v>1666000</v>
      </c>
      <c r="G8" s="60">
        <f>E8-F8</f>
        <v>461000</v>
      </c>
      <c r="H8" s="71">
        <f>G8/K8</f>
        <v>21.673718852844381</v>
      </c>
      <c r="K8" s="77">
        <f>E8/100</f>
        <v>21270</v>
      </c>
    </row>
    <row r="9" spans="1:11" ht="30" x14ac:dyDescent="0.25">
      <c r="A9" s="87" t="s">
        <v>3</v>
      </c>
      <c r="B9" s="7" t="s">
        <v>22</v>
      </c>
      <c r="C9" s="15">
        <v>1</v>
      </c>
      <c r="D9" s="10">
        <v>563426</v>
      </c>
      <c r="E9" s="10">
        <v>563426</v>
      </c>
      <c r="F9" s="36"/>
      <c r="G9" s="59"/>
      <c r="H9" s="72"/>
    </row>
    <row r="10" spans="1:11" ht="15.75" x14ac:dyDescent="0.25">
      <c r="A10" s="88"/>
      <c r="B10" s="8" t="s">
        <v>23</v>
      </c>
      <c r="C10" s="16">
        <v>1</v>
      </c>
      <c r="D10" s="11">
        <v>134990</v>
      </c>
      <c r="E10" s="11">
        <v>134990</v>
      </c>
      <c r="F10" s="52"/>
      <c r="G10" s="59"/>
      <c r="H10" s="72"/>
    </row>
    <row r="11" spans="1:11" ht="45" x14ac:dyDescent="0.25">
      <c r="A11" s="88"/>
      <c r="B11" s="8" t="s">
        <v>28</v>
      </c>
      <c r="C11" s="17">
        <v>1</v>
      </c>
      <c r="D11" s="11">
        <v>380000</v>
      </c>
      <c r="E11" s="11">
        <v>380000</v>
      </c>
      <c r="F11" s="52"/>
      <c r="G11" s="59"/>
      <c r="H11" s="72"/>
    </row>
    <row r="12" spans="1:11" ht="30" x14ac:dyDescent="0.25">
      <c r="A12" s="88"/>
      <c r="B12" s="8" t="s">
        <v>29</v>
      </c>
      <c r="C12" s="17">
        <v>1</v>
      </c>
      <c r="D12" s="11">
        <v>41820</v>
      </c>
      <c r="E12" s="11">
        <v>41820</v>
      </c>
      <c r="F12" s="52"/>
      <c r="G12" s="59"/>
      <c r="H12" s="72"/>
    </row>
    <row r="13" spans="1:11" ht="60" x14ac:dyDescent="0.25">
      <c r="A13" s="88"/>
      <c r="B13" s="8" t="s">
        <v>24</v>
      </c>
      <c r="C13" s="17">
        <v>1</v>
      </c>
      <c r="D13" s="11">
        <v>45990</v>
      </c>
      <c r="E13" s="11">
        <v>45990</v>
      </c>
      <c r="F13" s="52"/>
      <c r="G13" s="59"/>
      <c r="H13" s="72"/>
    </row>
    <row r="14" spans="1:11" ht="15.75" x14ac:dyDescent="0.25">
      <c r="A14" s="88"/>
      <c r="B14" s="8" t="s">
        <v>25</v>
      </c>
      <c r="C14" s="17">
        <v>1</v>
      </c>
      <c r="D14" s="11">
        <v>143306</v>
      </c>
      <c r="E14" s="11">
        <v>143306</v>
      </c>
      <c r="F14" s="52"/>
      <c r="G14" s="59"/>
      <c r="H14" s="72"/>
    </row>
    <row r="15" spans="1:11" ht="15.75" x14ac:dyDescent="0.25">
      <c r="A15" s="89"/>
      <c r="B15" s="31" t="s">
        <v>26</v>
      </c>
      <c r="C15" s="32">
        <v>1</v>
      </c>
      <c r="D15" s="33">
        <v>280000</v>
      </c>
      <c r="E15" s="33">
        <v>280000</v>
      </c>
      <c r="F15" s="52"/>
      <c r="G15" s="59"/>
      <c r="H15" s="72"/>
    </row>
    <row r="16" spans="1:11" ht="30" x14ac:dyDescent="0.25">
      <c r="A16" s="89"/>
      <c r="B16" s="31" t="s">
        <v>27</v>
      </c>
      <c r="C16" s="32">
        <v>1</v>
      </c>
      <c r="D16" s="33">
        <v>250000</v>
      </c>
      <c r="E16" s="33">
        <v>250000</v>
      </c>
      <c r="F16" s="37"/>
      <c r="G16" s="59"/>
      <c r="H16" s="72"/>
      <c r="K16" s="77"/>
    </row>
    <row r="17" spans="1:11" s="30" customFormat="1" ht="16.5" thickBot="1" x14ac:dyDescent="0.3">
      <c r="A17" s="34"/>
      <c r="B17" s="39" t="s">
        <v>8</v>
      </c>
      <c r="C17" s="40"/>
      <c r="D17" s="41"/>
      <c r="E17" s="42">
        <f>SUM(E9:E16)</f>
        <v>1839532</v>
      </c>
      <c r="F17" s="56">
        <v>1666000</v>
      </c>
      <c r="G17" s="74">
        <f>E17-F17</f>
        <v>173532</v>
      </c>
      <c r="H17" s="71">
        <f>G17/K17</f>
        <v>9.4334863432655691</v>
      </c>
      <c r="K17" s="77">
        <f>E17/100</f>
        <v>18395.32</v>
      </c>
    </row>
    <row r="18" spans="1:11" ht="30" x14ac:dyDescent="0.25">
      <c r="A18" s="84" t="s">
        <v>5</v>
      </c>
      <c r="B18" s="6" t="s">
        <v>15</v>
      </c>
      <c r="C18" s="14">
        <v>2</v>
      </c>
      <c r="D18" s="12">
        <v>49000</v>
      </c>
      <c r="E18" s="12">
        <v>98000</v>
      </c>
      <c r="F18" s="38"/>
      <c r="G18" s="59"/>
      <c r="H18" s="72"/>
    </row>
    <row r="19" spans="1:11" ht="30" x14ac:dyDescent="0.25">
      <c r="A19" s="90"/>
      <c r="B19" s="4" t="s">
        <v>16</v>
      </c>
      <c r="C19" s="18">
        <v>1</v>
      </c>
      <c r="D19" s="13">
        <v>369000</v>
      </c>
      <c r="E19" s="13">
        <v>369000</v>
      </c>
      <c r="F19" s="29"/>
      <c r="G19" s="59"/>
      <c r="H19" s="72"/>
    </row>
    <row r="20" spans="1:11" ht="15.75" x14ac:dyDescent="0.25">
      <c r="A20" s="90"/>
      <c r="B20" s="4" t="s">
        <v>17</v>
      </c>
      <c r="C20" s="18">
        <v>1</v>
      </c>
      <c r="D20" s="13">
        <v>49000</v>
      </c>
      <c r="E20" s="13">
        <v>49000</v>
      </c>
      <c r="F20" s="29"/>
      <c r="G20" s="59"/>
      <c r="H20" s="72"/>
    </row>
    <row r="21" spans="1:11" ht="30" x14ac:dyDescent="0.25">
      <c r="A21" s="90"/>
      <c r="B21" s="4" t="s">
        <v>30</v>
      </c>
      <c r="C21" s="18">
        <v>1</v>
      </c>
      <c r="D21" s="13">
        <v>135000</v>
      </c>
      <c r="E21" s="13">
        <v>135000</v>
      </c>
      <c r="F21" s="29"/>
      <c r="G21" s="59"/>
      <c r="H21" s="72"/>
    </row>
    <row r="22" spans="1:11" ht="30" x14ac:dyDescent="0.25">
      <c r="A22" s="90"/>
      <c r="B22" s="4" t="s">
        <v>18</v>
      </c>
      <c r="C22" s="18">
        <v>4</v>
      </c>
      <c r="D22" s="13">
        <v>64000</v>
      </c>
      <c r="E22" s="13">
        <v>256000</v>
      </c>
      <c r="F22" s="29"/>
      <c r="G22" s="59"/>
      <c r="H22" s="72"/>
    </row>
    <row r="23" spans="1:11" ht="30" x14ac:dyDescent="0.25">
      <c r="A23" s="90"/>
      <c r="B23" s="4" t="s">
        <v>19</v>
      </c>
      <c r="C23" s="18">
        <v>1</v>
      </c>
      <c r="D23" s="13">
        <v>49000</v>
      </c>
      <c r="E23" s="13">
        <v>49000</v>
      </c>
      <c r="F23" s="29"/>
      <c r="G23" s="59"/>
      <c r="H23" s="72"/>
    </row>
    <row r="24" spans="1:11" ht="30" x14ac:dyDescent="0.25">
      <c r="A24" s="90"/>
      <c r="B24" s="4" t="s">
        <v>20</v>
      </c>
      <c r="C24" s="18">
        <v>4</v>
      </c>
      <c r="D24" s="13">
        <v>53000</v>
      </c>
      <c r="E24" s="13">
        <v>212000</v>
      </c>
      <c r="F24" s="29"/>
      <c r="G24" s="59"/>
      <c r="H24" s="72"/>
    </row>
    <row r="25" spans="1:11" ht="15.75" x14ac:dyDescent="0.25">
      <c r="A25" s="90"/>
      <c r="B25" s="4" t="s">
        <v>31</v>
      </c>
      <c r="C25" s="18">
        <v>2</v>
      </c>
      <c r="D25" s="13">
        <v>76000</v>
      </c>
      <c r="E25" s="13">
        <v>152000</v>
      </c>
      <c r="F25" s="29"/>
      <c r="G25" s="59"/>
      <c r="H25" s="72"/>
    </row>
    <row r="26" spans="1:11" ht="30" x14ac:dyDescent="0.25">
      <c r="A26" s="90"/>
      <c r="B26" s="4" t="s">
        <v>21</v>
      </c>
      <c r="C26" s="18">
        <v>1</v>
      </c>
      <c r="D26" s="13">
        <v>570000</v>
      </c>
      <c r="E26" s="13">
        <v>570000</v>
      </c>
      <c r="F26" s="29"/>
      <c r="G26" s="59"/>
      <c r="H26" s="72"/>
    </row>
    <row r="27" spans="1:11" ht="16.5" thickBot="1" x14ac:dyDescent="0.3">
      <c r="A27" s="90"/>
      <c r="B27" s="39" t="s">
        <v>8</v>
      </c>
      <c r="C27" s="40"/>
      <c r="D27" s="41"/>
      <c r="E27" s="42">
        <f>SUM(E18:E26)</f>
        <v>1890000</v>
      </c>
      <c r="F27" s="56">
        <v>1666000</v>
      </c>
      <c r="G27" s="57">
        <f>E27-F27</f>
        <v>224000</v>
      </c>
      <c r="H27" s="71">
        <f>G27/(E27/100)</f>
        <v>11.851851851851851</v>
      </c>
    </row>
    <row r="28" spans="1:11" ht="15.75" x14ac:dyDescent="0.25">
      <c r="A28" s="90"/>
      <c r="B28" s="49" t="s">
        <v>11</v>
      </c>
      <c r="C28" s="47"/>
      <c r="D28" s="48"/>
      <c r="E28" s="48">
        <f>SUM(E3,E5:E7,E9:E16,E18:E26)</f>
        <v>8036532</v>
      </c>
      <c r="F28" s="50">
        <f>SUM(F27,F17,F8,F4)</f>
        <v>6664000</v>
      </c>
      <c r="G28" s="51">
        <f>SUM(G27,G17,G8,G4)</f>
        <v>1372532</v>
      </c>
    </row>
  </sheetData>
  <mergeCells count="4">
    <mergeCell ref="G1:H1"/>
    <mergeCell ref="A5:A7"/>
    <mergeCell ref="A9:A16"/>
    <mergeCell ref="A18:A28"/>
  </mergeCells>
  <pageMargins left="0.35433070866141736" right="0.23622047244094491" top="0.31496062992125984" bottom="0.19685039370078741" header="0.15748031496062992" footer="0.15748031496062992"/>
  <pageSetup paperSize="9" scale="71" orientation="landscape" r:id="rId1"/>
  <headerFooter scaleWithDoc="0">
    <oddHeader>&amp;R&amp;"Arial,Obyčejné"Příloha č. 1 návrhu č. 320/ZK/17</oddHeader>
  </headerFooter>
  <ignoredErrors>
    <ignoredError sqref="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Kulichová</dc:creator>
  <cp:lastModifiedBy>Petra Kulichová</cp:lastModifiedBy>
  <cp:lastPrinted>2017-07-25T08:25:25Z</cp:lastPrinted>
  <dcterms:created xsi:type="dcterms:W3CDTF">2016-08-05T10:51:52Z</dcterms:created>
  <dcterms:modified xsi:type="dcterms:W3CDTF">2017-07-25T08:25:29Z</dcterms:modified>
</cp:coreProperties>
</file>