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Úvod" sheetId="1" r:id="rId1"/>
    <sheet name="INVESTICE II.tř." sheetId="2" r:id="rId2"/>
    <sheet name="OPRAVY II.tř." sheetId="3" r:id="rId3"/>
    <sheet name="INVESTICE III.tř." sheetId="4" r:id="rId4"/>
    <sheet name="OPRAVY III.tř." sheetId="5" r:id="rId5"/>
    <sheet name="MOSTY" sheetId="6" r:id="rId6"/>
  </sheets>
  <definedNames>
    <definedName name="_xlnm.Print_Area" localSheetId="1">'INVESTICE II.tř.'!$A$1:$Q$183</definedName>
    <definedName name="_xlnm.Print_Area" localSheetId="5">'MOSTY'!$A$1:$K$346</definedName>
    <definedName name="_xlnm.Print_Area" localSheetId="2">'OPRAVY II.tř.'!$A$1:$N$239</definedName>
    <definedName name="_xlnm.Print_Area" localSheetId="0">'Úvod'!$A$1:$R$40</definedName>
  </definedNames>
  <calcPr fullCalcOnLoad="1"/>
</workbook>
</file>

<file path=xl/sharedStrings.xml><?xml version="1.0" encoding="utf-8"?>
<sst xmlns="http://schemas.openxmlformats.org/spreadsheetml/2006/main" count="4188" uniqueCount="1731">
  <si>
    <t>1487-1</t>
  </si>
  <si>
    <t>dvoupolová segm.klenba</t>
  </si>
  <si>
    <t>105-040</t>
  </si>
  <si>
    <t xml:space="preserve">PI </t>
  </si>
  <si>
    <t>10546-2</t>
  </si>
  <si>
    <t>ŽB prefa I nosníky</t>
  </si>
  <si>
    <t>klenba z prost betonu</t>
  </si>
  <si>
    <t>139-003</t>
  </si>
  <si>
    <t>ŽB prefa rámy</t>
  </si>
  <si>
    <t>14213 - 3</t>
  </si>
  <si>
    <t>železob.trám prostý</t>
  </si>
  <si>
    <t>prefabr.nosníky KA-61</t>
  </si>
  <si>
    <t>124-005</t>
  </si>
  <si>
    <t>12416-1</t>
  </si>
  <si>
    <t>monol.ŽB deska</t>
  </si>
  <si>
    <t>135-017</t>
  </si>
  <si>
    <t>desková prefa.konstr.</t>
  </si>
  <si>
    <t>13527-1</t>
  </si>
  <si>
    <t>ŽB monol.trámová konstrukce</t>
  </si>
  <si>
    <t xml:space="preserve">13527-2  </t>
  </si>
  <si>
    <t>137-007</t>
  </si>
  <si>
    <t>prefa nos. KA 61</t>
  </si>
  <si>
    <t>13711-5</t>
  </si>
  <si>
    <t>kombinovaná, trámová konstrukce</t>
  </si>
  <si>
    <t>409-005</t>
  </si>
  <si>
    <t>trámová konstrukce</t>
  </si>
  <si>
    <t>15015-2</t>
  </si>
  <si>
    <t>kamenná klenba + bet.rozšíření</t>
  </si>
  <si>
    <t>1502-2</t>
  </si>
  <si>
    <t>1709-3</t>
  </si>
  <si>
    <t>deska prostá, prefa</t>
  </si>
  <si>
    <t xml:space="preserve">1372-2 </t>
  </si>
  <si>
    <t>prefa rámy Beneš</t>
  </si>
  <si>
    <t>1489-3</t>
  </si>
  <si>
    <t>10543-1</t>
  </si>
  <si>
    <t xml:space="preserve">NK sdružená rámová </t>
  </si>
  <si>
    <t>02215-3</t>
  </si>
  <si>
    <t>1399-1</t>
  </si>
  <si>
    <t>1726-2</t>
  </si>
  <si>
    <t>žel.bet.rám</t>
  </si>
  <si>
    <t>S7,5</t>
  </si>
  <si>
    <t>MS 8,5</t>
  </si>
  <si>
    <t xml:space="preserve"> S 7,5</t>
  </si>
  <si>
    <t>nutná homogenizace</t>
  </si>
  <si>
    <t>S 6,5 - částěčně nové vedení trasy, cena dle DSP</t>
  </si>
  <si>
    <t>S 6,5 - částěčně nové vedení trasy, cena odhad DUR</t>
  </si>
  <si>
    <t>S 4,0 výhybny, S 6,5 část - sjednocení profilu, cena odhad DUR</t>
  </si>
  <si>
    <t>3. etapa Zadní Zvonková km 0,040 - státní hranice km 0,000 obj SO 202 - most přes Pestřici</t>
  </si>
  <si>
    <t xml:space="preserve">Přeložka sil. II/161 Vyšší Brod                         </t>
  </si>
  <si>
    <t xml:space="preserve">Strakonice - Sedlice sil. II/173                         </t>
  </si>
  <si>
    <t>Přeložka Ledenice sil. II/157</t>
  </si>
  <si>
    <t>Průtah Mladá Vožice sil. II/137</t>
  </si>
  <si>
    <t>Průtah Bechyně sil. II/122</t>
  </si>
  <si>
    <t>Průtah Blažejovice sil. II/141</t>
  </si>
  <si>
    <t>Průtah Větřní              sil. II/162</t>
  </si>
  <si>
    <t xml:space="preserve">Průtah Písek   sil. II/140                               </t>
  </si>
  <si>
    <t>Vyšší Brod - křiž. se sil. II/160</t>
  </si>
  <si>
    <t>2,000                       5,250</t>
  </si>
  <si>
    <t>II/128</t>
  </si>
  <si>
    <t xml:space="preserve">II/151 </t>
  </si>
  <si>
    <t xml:space="preserve">II/408 </t>
  </si>
  <si>
    <t xml:space="preserve">III/15425 </t>
  </si>
  <si>
    <t>II/105</t>
  </si>
  <si>
    <t xml:space="preserve">II/160 </t>
  </si>
  <si>
    <t xml:space="preserve">II/161 </t>
  </si>
  <si>
    <t xml:space="preserve">II/163 </t>
  </si>
  <si>
    <t xml:space="preserve">II/159 </t>
  </si>
  <si>
    <t xml:space="preserve">II/162 </t>
  </si>
  <si>
    <t xml:space="preserve">II/406 </t>
  </si>
  <si>
    <t>MO 8,0</t>
  </si>
  <si>
    <t>III/1681</t>
  </si>
  <si>
    <t>S 7,5                     přeložka</t>
  </si>
  <si>
    <t>30,259     31,765</t>
  </si>
  <si>
    <t>frézování  vyrovnání  ABS</t>
  </si>
  <si>
    <t>CK</t>
  </si>
  <si>
    <t>rozšíření vozovky</t>
  </si>
  <si>
    <t>novostavba</t>
  </si>
  <si>
    <t>48,800           49,400</t>
  </si>
  <si>
    <t>II/159</t>
  </si>
  <si>
    <t>3 600</t>
  </si>
  <si>
    <t>5,2                 5,2                      4,8                      4,8</t>
  </si>
  <si>
    <t>1631-002             1631-003</t>
  </si>
  <si>
    <t>II/144</t>
  </si>
  <si>
    <t>přeložka</t>
  </si>
  <si>
    <t>82,300 83,700</t>
  </si>
  <si>
    <t>S 9,5         přeložka</t>
  </si>
  <si>
    <t>II/143</t>
  </si>
  <si>
    <t>Poř.</t>
  </si>
  <si>
    <t>Akce</t>
  </si>
  <si>
    <t>Délka</t>
  </si>
  <si>
    <t>Dopravní</t>
  </si>
  <si>
    <t>Typ</t>
  </si>
  <si>
    <t>č.</t>
  </si>
  <si>
    <t>km</t>
  </si>
  <si>
    <t>zatížení (I)</t>
  </si>
  <si>
    <t>opravy</t>
  </si>
  <si>
    <t>5,0                 5,0          8,5                8,5                8,5                 8,5</t>
  </si>
  <si>
    <t>III/14124        -            III/14214         -                 III/14125</t>
  </si>
  <si>
    <t xml:space="preserve">III/1631           Nová Pec - Zadní Zvonková </t>
  </si>
  <si>
    <t xml:space="preserve">III/1634                Nová Pec - Zadní Zvonková </t>
  </si>
  <si>
    <t>Husinec - obchvat</t>
  </si>
  <si>
    <t>Zanádražní kom. - Přel. II/156+II/157
4. etapa - zanádražní
část IIb
- větev východ</t>
  </si>
  <si>
    <t>II/156             II/157                      Dopravní skelet města Č.B.</t>
  </si>
  <si>
    <t>II/156            II/157                Dopravní skelet města Č.B.</t>
  </si>
  <si>
    <t>Svinětice - Prachatice 1.etapa                 Prachatice - Těšovice</t>
  </si>
  <si>
    <t>Svinětice - Prachatice 2. etapa                Těšovice - Svinětice</t>
  </si>
  <si>
    <t>Blažejovice - Volary</t>
  </si>
  <si>
    <t>Přeložka sil. II/157           5. etapa napoj. na MÚK Pohůrka D3</t>
  </si>
  <si>
    <t xml:space="preserve">Západní přeložka sil. II/173 - obchvat Blatná </t>
  </si>
  <si>
    <t>Volary - obchvat</t>
  </si>
  <si>
    <r>
      <t xml:space="preserve">Nové Hrady                          </t>
    </r>
    <r>
      <rPr>
        <strike/>
        <sz val="9"/>
        <rFont val="Arial CE"/>
        <family val="2"/>
      </rPr>
      <t xml:space="preserve"> </t>
    </r>
    <r>
      <rPr>
        <sz val="9"/>
        <rFont val="Arial CE"/>
        <family val="2"/>
      </rPr>
      <t>nová styková křižovatka</t>
    </r>
  </si>
  <si>
    <t xml:space="preserve">Týn nad Vltavou- okružní křižovatka s MK </t>
  </si>
  <si>
    <t>Kunžak - průtah ve východní části obce</t>
  </si>
  <si>
    <t>Libínské sedlo - Blažejovice</t>
  </si>
  <si>
    <t xml:space="preserve">S 9,5       </t>
  </si>
  <si>
    <t>BK 2010</t>
  </si>
  <si>
    <t>BK       2010</t>
  </si>
  <si>
    <t>průtah Vadkov</t>
  </si>
  <si>
    <t>průtah Husinec</t>
  </si>
  <si>
    <t>PI</t>
  </si>
  <si>
    <t>ČB               ČK</t>
  </si>
  <si>
    <t>PT             ST</t>
  </si>
  <si>
    <t>ČB             PI</t>
  </si>
  <si>
    <t>JH       ČB</t>
  </si>
  <si>
    <t xml:space="preserve">4,260                 4,518                      2,600                       2,812               0,000                   0,120     </t>
  </si>
  <si>
    <t>1,290              -              1,802                      -             1,020                -</t>
  </si>
  <si>
    <t>0,258                 -                      0,212               -                    0,120                 -</t>
  </si>
  <si>
    <t>1 935                        -                       2 703                -                     1 530                -</t>
  </si>
  <si>
    <t>18,900                       -                          20,308</t>
  </si>
  <si>
    <t>PT        ČK</t>
  </si>
  <si>
    <t>Úsek  Horky (Slapy) - křižovatka s dnešní I/3 Tábor</t>
  </si>
  <si>
    <t>S 9,5       homogenizace</t>
  </si>
  <si>
    <t>S 9,5             přeložky + homogenizace</t>
  </si>
  <si>
    <t>ČEZ - OP 1/1</t>
  </si>
  <si>
    <t>ČEZ - OP 4/2, 4/3,  4/4, 4/5, 4/6,4/7,4/8</t>
  </si>
  <si>
    <t xml:space="preserve">Program investiční výstavby a oprav na  silnicích II. a III. třídy </t>
  </si>
  <si>
    <t>Barevná legenda:</t>
  </si>
  <si>
    <t>akce jejichž realizace probíhá</t>
  </si>
  <si>
    <t>DSP</t>
  </si>
  <si>
    <t>DUR</t>
  </si>
  <si>
    <t>studie, diagnostika</t>
  </si>
  <si>
    <t>Poznámka : Předpokládané náklady jednotlivých akcí jsou uvedeny včetně DPH.</t>
  </si>
  <si>
    <t>rekonstrukce             ČEZ - opatření OP 1/1</t>
  </si>
  <si>
    <t>ČEZ - opatření OP 4/2, 4/3,  4/4, 4/5, 4/6,4/7,4/8</t>
  </si>
  <si>
    <t>Investiční opatření s vysokou prioritou</t>
  </si>
  <si>
    <t>OBSAH :</t>
  </si>
  <si>
    <t>mosty na silnicích II. a  III. třídy</t>
  </si>
  <si>
    <t>OPRAVY</t>
  </si>
  <si>
    <t>INVESTIČNÍ AKCE</t>
  </si>
  <si>
    <t>INVESTIČNÍ AKCE A OPRAVY</t>
  </si>
  <si>
    <t>Silnice II. třídy</t>
  </si>
  <si>
    <t>Silnice III. třídy</t>
  </si>
  <si>
    <t xml:space="preserve">Mosty </t>
  </si>
  <si>
    <t>Obchvat Strážkovice                             .</t>
  </si>
  <si>
    <t>Kunžak - Dačice                              .</t>
  </si>
  <si>
    <t>III/1634           Bližší Lhota - přívoz</t>
  </si>
  <si>
    <t>*</t>
  </si>
  <si>
    <t>údaje není možno přesnějí specifikovat pro absenci jakékoliv projektové dokumentace či studie</t>
  </si>
  <si>
    <t>2 nové eko-dukty</t>
  </si>
  <si>
    <t>opravy silnic II. tř. páteřní a základní sil.sítě</t>
  </si>
  <si>
    <t>opravy silnic III. tř. páteřní a základní sil.sítě</t>
  </si>
  <si>
    <t>IV / V</t>
  </si>
  <si>
    <t>kamenná klenba</t>
  </si>
  <si>
    <t>nový most</t>
  </si>
  <si>
    <t>IV / IV</t>
  </si>
  <si>
    <t>V / IV</t>
  </si>
  <si>
    <t>III / IV</t>
  </si>
  <si>
    <t>cihelná klenba</t>
  </si>
  <si>
    <t>V / V</t>
  </si>
  <si>
    <t>VI / VI</t>
  </si>
  <si>
    <t>žlb. trámová deska</t>
  </si>
  <si>
    <t>klenba</t>
  </si>
  <si>
    <t>segmentová kl. z lom. kam</t>
  </si>
  <si>
    <t>III / III</t>
  </si>
  <si>
    <t>VI / V</t>
  </si>
  <si>
    <t>kam.klenba</t>
  </si>
  <si>
    <t>136-007</t>
  </si>
  <si>
    <t>segmentová klenba z lomového kamene</t>
  </si>
  <si>
    <t>žlb. deska</t>
  </si>
  <si>
    <t>valená klenba z lomového kamene</t>
  </si>
  <si>
    <t>žlb. trámová konstrukce s deskou</t>
  </si>
  <si>
    <t>VI / IV</t>
  </si>
  <si>
    <t>žlb. deska prostá</t>
  </si>
  <si>
    <t>žlb. deska trámová spoj.</t>
  </si>
  <si>
    <t>12252-3</t>
  </si>
  <si>
    <t>OK I 300+ZORES</t>
  </si>
  <si>
    <t>140-013</t>
  </si>
  <si>
    <t>pref.</t>
  </si>
  <si>
    <t>žlb.deska + ocel.nosníky  " I "</t>
  </si>
  <si>
    <t>1536-1</t>
  </si>
  <si>
    <t>trámový most v seznamu památek</t>
  </si>
  <si>
    <t>ŽB deska</t>
  </si>
  <si>
    <t>žlb. rošt</t>
  </si>
  <si>
    <t>173-005</t>
  </si>
  <si>
    <t>klenba a deska</t>
  </si>
  <si>
    <t>IV / III</t>
  </si>
  <si>
    <t>žlb. monolitická deska</t>
  </si>
  <si>
    <t>122-003</t>
  </si>
  <si>
    <t>2 polokruhové kl. rozšíř. žlb. deskou</t>
  </si>
  <si>
    <t>polokruhová kl.z lom.kamene</t>
  </si>
  <si>
    <t>14718-4</t>
  </si>
  <si>
    <t>segmentová klenba z lom. kamene</t>
  </si>
  <si>
    <t>14718-5</t>
  </si>
  <si>
    <t>157-006</t>
  </si>
  <si>
    <t>žlb. oblouk. kce</t>
  </si>
  <si>
    <t>157-007</t>
  </si>
  <si>
    <t>ŽB trámová deska</t>
  </si>
  <si>
    <t>167-004</t>
  </si>
  <si>
    <t>603-056</t>
  </si>
  <si>
    <t xml:space="preserve">V / V </t>
  </si>
  <si>
    <t>12841-6</t>
  </si>
  <si>
    <t>1407-4</t>
  </si>
  <si>
    <t>8 000</t>
  </si>
  <si>
    <t>trám prostý</t>
  </si>
  <si>
    <t>deska prostá</t>
  </si>
  <si>
    <t>144-001</t>
  </si>
  <si>
    <t>175-002</t>
  </si>
  <si>
    <t>173-003</t>
  </si>
  <si>
    <t>8,10               2 x 3,50</t>
  </si>
  <si>
    <t>170-008</t>
  </si>
  <si>
    <t>prefa K 73</t>
  </si>
  <si>
    <t>1474-1</t>
  </si>
  <si>
    <t>17010-2</t>
  </si>
  <si>
    <t>1723-1</t>
  </si>
  <si>
    <t xml:space="preserve">DP </t>
  </si>
  <si>
    <t>13510-4</t>
  </si>
  <si>
    <t>17017-1</t>
  </si>
  <si>
    <t>DP Bureš</t>
  </si>
  <si>
    <t>159-001</t>
  </si>
  <si>
    <t>před. desk. ŽB nos</t>
  </si>
  <si>
    <t>1365-5</t>
  </si>
  <si>
    <t>segmentová kl.prodlouž.rámy</t>
  </si>
  <si>
    <t>157-002</t>
  </si>
  <si>
    <t>žlb. rámy BENEŠ</t>
  </si>
  <si>
    <t>1564-1</t>
  </si>
  <si>
    <t>ocel.I nosníky č.50, žlb.deska</t>
  </si>
  <si>
    <t>12130-1</t>
  </si>
  <si>
    <t>žlb. trám deska</t>
  </si>
  <si>
    <t>10542-2</t>
  </si>
  <si>
    <t>žlb. rošt,  SS kámen</t>
  </si>
  <si>
    <t>1555-4</t>
  </si>
  <si>
    <t xml:space="preserve">žlb. deska </t>
  </si>
  <si>
    <t>10245-1</t>
  </si>
  <si>
    <t>ŽB rámy Beneš</t>
  </si>
  <si>
    <t>1427-2</t>
  </si>
  <si>
    <t>trámový rošt</t>
  </si>
  <si>
    <t>00430A-1</t>
  </si>
  <si>
    <t>19,60          3 x 6</t>
  </si>
  <si>
    <t>III/14539                Dopravní skelet města Č.B.</t>
  </si>
  <si>
    <t xml:space="preserve">III/1637 napojení LA Špičák </t>
  </si>
  <si>
    <t>napojení LA Špičák (budoucí III.tř.)</t>
  </si>
  <si>
    <t xml:space="preserve">III/1631 Nová Pec - Zadní Zvonková </t>
  </si>
  <si>
    <t>Popis úseku</t>
  </si>
  <si>
    <t>II/135</t>
  </si>
  <si>
    <t>II/152</t>
  </si>
  <si>
    <t>II/155</t>
  </si>
  <si>
    <t>II/408</t>
  </si>
  <si>
    <t>Investiční opatření na silnicich II. třídy s vysokou prioritou</t>
  </si>
  <si>
    <t>Investiční opatření na silnicich II. třídy se střední prioritou</t>
  </si>
  <si>
    <t>Investiční opatření na silnicich II. třídy s nízkou prioritou</t>
  </si>
  <si>
    <t>Investiční opatření na silnicich III. třídy s vysokou prioritou</t>
  </si>
  <si>
    <t>Investiční opatření na silnicich III. třídy se střední prioritou</t>
  </si>
  <si>
    <t>Investiční opatření na silnicich III. třídy s nízkou prioritou</t>
  </si>
  <si>
    <t xml:space="preserve">D26 </t>
  </si>
  <si>
    <t xml:space="preserve">Označení </t>
  </si>
  <si>
    <t>Číslo silnice</t>
  </si>
  <si>
    <t xml:space="preserve">D29/7 </t>
  </si>
  <si>
    <t>D35/2</t>
  </si>
  <si>
    <t>D39/2</t>
  </si>
  <si>
    <t>D38/3</t>
  </si>
  <si>
    <t>D39/1</t>
  </si>
  <si>
    <t xml:space="preserve">D42/2 </t>
  </si>
  <si>
    <t>D46</t>
  </si>
  <si>
    <t xml:space="preserve">Rožmberk nad Vltavou - křižovatka se sil. II/163 </t>
  </si>
  <si>
    <t>D63/2</t>
  </si>
  <si>
    <t>D63/3</t>
  </si>
  <si>
    <t xml:space="preserve">D63/6 </t>
  </si>
  <si>
    <t>Propojení ulic Strakonická - M.Horákové</t>
  </si>
  <si>
    <t xml:space="preserve">BKI II / X12 </t>
  </si>
  <si>
    <t>BKI II / X20</t>
  </si>
  <si>
    <t>BKI III / X8</t>
  </si>
  <si>
    <t xml:space="preserve">MMD-06 </t>
  </si>
  <si>
    <t xml:space="preserve">MMD-56 </t>
  </si>
  <si>
    <t>Investiční opatření se střední prioritou</t>
  </si>
  <si>
    <t xml:space="preserve">D29/6 </t>
  </si>
  <si>
    <t>D31/2</t>
  </si>
  <si>
    <t>D29/8</t>
  </si>
  <si>
    <t xml:space="preserve">D31/3 </t>
  </si>
  <si>
    <t xml:space="preserve">D31/6 </t>
  </si>
  <si>
    <t xml:space="preserve">D34 </t>
  </si>
  <si>
    <t>D35/3</t>
  </si>
  <si>
    <t>D38/2</t>
  </si>
  <si>
    <t xml:space="preserve">D42/1 </t>
  </si>
  <si>
    <t xml:space="preserve">D42/3 </t>
  </si>
  <si>
    <t>D43/1</t>
  </si>
  <si>
    <t xml:space="preserve">D43/2 </t>
  </si>
  <si>
    <t xml:space="preserve">D43/3 </t>
  </si>
  <si>
    <t xml:space="preserve">D43/4 </t>
  </si>
  <si>
    <t xml:space="preserve">D46 </t>
  </si>
  <si>
    <t xml:space="preserve">D47 </t>
  </si>
  <si>
    <t xml:space="preserve">D49/2 </t>
  </si>
  <si>
    <t>D51/1</t>
  </si>
  <si>
    <t xml:space="preserve">D51/2 </t>
  </si>
  <si>
    <t xml:space="preserve">D53/2 </t>
  </si>
  <si>
    <t>BKI II / X5</t>
  </si>
  <si>
    <t>BKI II / X15</t>
  </si>
  <si>
    <t xml:space="preserve">BKI II / X16 </t>
  </si>
  <si>
    <t>MMD-03</t>
  </si>
  <si>
    <t xml:space="preserve">MMD-08R </t>
  </si>
  <si>
    <t xml:space="preserve">MMD-11R </t>
  </si>
  <si>
    <t xml:space="preserve">MMD-16 </t>
  </si>
  <si>
    <t xml:space="preserve">MMD-17R </t>
  </si>
  <si>
    <t xml:space="preserve">MMD-22 </t>
  </si>
  <si>
    <t xml:space="preserve">MMD-23R </t>
  </si>
  <si>
    <t xml:space="preserve">MMD-24R </t>
  </si>
  <si>
    <t>MMD-25R</t>
  </si>
  <si>
    <t xml:space="preserve">MMD-31 </t>
  </si>
  <si>
    <t xml:space="preserve">MMD-32 </t>
  </si>
  <si>
    <t>MMD-35</t>
  </si>
  <si>
    <t>MMD-37R</t>
  </si>
  <si>
    <t xml:space="preserve">MMD-39 </t>
  </si>
  <si>
    <t xml:space="preserve">MMD-42R </t>
  </si>
  <si>
    <t xml:space="preserve">MMD-44 </t>
  </si>
  <si>
    <t xml:space="preserve">MMD-51 </t>
  </si>
  <si>
    <t>MMD-57</t>
  </si>
  <si>
    <t xml:space="preserve">MMD-58 </t>
  </si>
  <si>
    <t>MMD-59</t>
  </si>
  <si>
    <t>Investiční opatření s nízkou prioritou</t>
  </si>
  <si>
    <t>D23/1</t>
  </si>
  <si>
    <t>D29/9</t>
  </si>
  <si>
    <t xml:space="preserve">D30/1 </t>
  </si>
  <si>
    <t xml:space="preserve">D31/4 </t>
  </si>
  <si>
    <t>D33</t>
  </si>
  <si>
    <t xml:space="preserve">D45/2 </t>
  </si>
  <si>
    <t>D49/2</t>
  </si>
  <si>
    <t>D52/1</t>
  </si>
  <si>
    <t xml:space="preserve">D52/2 </t>
  </si>
  <si>
    <t>D60/1</t>
  </si>
  <si>
    <t>D60/2</t>
  </si>
  <si>
    <t>D64</t>
  </si>
  <si>
    <t>D65/1</t>
  </si>
  <si>
    <t xml:space="preserve">D65/2 </t>
  </si>
  <si>
    <t>BKI II / X2</t>
  </si>
  <si>
    <t>BKI II / 18</t>
  </si>
  <si>
    <t xml:space="preserve">BKI II / X18 </t>
  </si>
  <si>
    <t>BKI III / 8</t>
  </si>
  <si>
    <t>BKI III / X1</t>
  </si>
  <si>
    <t xml:space="preserve">MMD-04 </t>
  </si>
  <si>
    <t xml:space="preserve">D23/2 </t>
  </si>
  <si>
    <t>Okres</t>
  </si>
  <si>
    <t>Staničení</t>
  </si>
  <si>
    <t>Projekční připravenost</t>
  </si>
  <si>
    <t>Cena tis. mosty</t>
  </si>
  <si>
    <t>Cena tis. silnice</t>
  </si>
  <si>
    <t>Dopravní zatížení</t>
  </si>
  <si>
    <t>Počet  mostů</t>
  </si>
  <si>
    <t>Ev.č. mostů</t>
  </si>
  <si>
    <t xml:space="preserve">II/156 </t>
  </si>
  <si>
    <t xml:space="preserve">II/139 </t>
  </si>
  <si>
    <t xml:space="preserve">II/140 </t>
  </si>
  <si>
    <t xml:space="preserve">II/157 </t>
  </si>
  <si>
    <t xml:space="preserve">II/128 </t>
  </si>
  <si>
    <t xml:space="preserve">II/103 </t>
  </si>
  <si>
    <t xml:space="preserve">II/143 </t>
  </si>
  <si>
    <t>II/142</t>
  </si>
  <si>
    <t xml:space="preserve">II/105 </t>
  </si>
  <si>
    <t xml:space="preserve">II/144 </t>
  </si>
  <si>
    <t xml:space="preserve">III/1622 </t>
  </si>
  <si>
    <t xml:space="preserve">II/145 </t>
  </si>
  <si>
    <t xml:space="preserve">II/123 </t>
  </si>
  <si>
    <t xml:space="preserve">II/137 </t>
  </si>
  <si>
    <t>II/122</t>
  </si>
  <si>
    <t xml:space="preserve">II/135 </t>
  </si>
  <si>
    <t xml:space="preserve">II/141 </t>
  </si>
  <si>
    <t xml:space="preserve">II/154 </t>
  </si>
  <si>
    <t xml:space="preserve">Jižní tangenta České Budějovice </t>
  </si>
  <si>
    <t>Úsek Měšice - Čekanice</t>
  </si>
  <si>
    <t>Dub rekonstrukce</t>
  </si>
  <si>
    <t>Přeložka Otěvěk a Trhové Sviny S 7,5</t>
  </si>
  <si>
    <t xml:space="preserve">Obchvat Nová Bystřice </t>
  </si>
  <si>
    <t xml:space="preserve">Přeložka Milevsko, jihovýchodní obchvat města </t>
  </si>
  <si>
    <t xml:space="preserve">Úsek Čekanice - Hlinice </t>
  </si>
  <si>
    <t>Přeložka Vlachovo Březí</t>
  </si>
  <si>
    <t xml:space="preserve">Přeložka Němčice, jižní obchvat </t>
  </si>
  <si>
    <t xml:space="preserve">Úsek České Budějovice (MÚK Hodějovice) - Nová Ves </t>
  </si>
  <si>
    <t xml:space="preserve">Úsek Veselka - Otěvěk </t>
  </si>
  <si>
    <t>Srubec - Ledenice S 7,5</t>
  </si>
  <si>
    <t>Český Krumlov - kř. II/162</t>
  </si>
  <si>
    <t xml:space="preserve">Kř. III/16318 - Dolní Dvořiště (R3) </t>
  </si>
  <si>
    <t xml:space="preserve">Úsek Dačice - hranice kraje Vysočina (směr Jemnice) </t>
  </si>
  <si>
    <t>Týn nad Vltavou</t>
  </si>
  <si>
    <t>Obchvat Českých Velenic - Západ</t>
  </si>
  <si>
    <t xml:space="preserve">Úprava/ rekonstrukce sil. II/143 křiž. se silnicí I/3 - Křemže </t>
  </si>
  <si>
    <t xml:space="preserve">Úprava sil. II/139 Třebohostice </t>
  </si>
  <si>
    <t xml:space="preserve">Rekonstrukce sil. II/105 Veselíčko - Milevsko </t>
  </si>
  <si>
    <t xml:space="preserve">Průtah Týna N/ Vlt. </t>
  </si>
  <si>
    <t xml:space="preserve">Rekonstrukce sil. II/144 Újezdec - Vlach. Březí - Husinec </t>
  </si>
  <si>
    <t xml:space="preserve">Rekonstrukce sil. III/1622 u obce Nahořany </t>
  </si>
  <si>
    <t xml:space="preserve">Průtah Netolice </t>
  </si>
  <si>
    <t xml:space="preserve">Průtah Hluboká N/ Vlt. </t>
  </si>
  <si>
    <t>Přeložka Borovany</t>
  </si>
  <si>
    <t xml:space="preserve">Rekonstrukce sil. II/123 Vlásenice - III/1231 </t>
  </si>
  <si>
    <t>Přeložka sil. II/135 úsek Budislav most - III/13534</t>
  </si>
  <si>
    <t xml:space="preserve">Obchvat Ratibořské Hory </t>
  </si>
  <si>
    <t xml:space="preserve">Narovnání serpentýn u Slavětic a Neznašova </t>
  </si>
  <si>
    <t xml:space="preserve">Úsek hranice kraje Vysočina - Dačice (MÚK s II/151) </t>
  </si>
  <si>
    <t>Úsek Dačice - Slavonice</t>
  </si>
  <si>
    <t>Úsek Horní Planá - Hodňov - Otice</t>
  </si>
  <si>
    <t>Dvory nad Lužnicí - přeložka jižně</t>
  </si>
  <si>
    <t>Deštná - rozšíření vozovky</t>
  </si>
  <si>
    <t>Průtah Branná</t>
  </si>
  <si>
    <t xml:space="preserve">Nové Hutě přeložka </t>
  </si>
  <si>
    <t>Spojnice silnic I/24 - II/154</t>
  </si>
  <si>
    <t>S 9,5</t>
  </si>
  <si>
    <t>S 7,5</t>
  </si>
  <si>
    <t>S 6,5</t>
  </si>
  <si>
    <t>II/154</t>
  </si>
  <si>
    <t>JH</t>
  </si>
  <si>
    <t>rekonstrukce</t>
  </si>
  <si>
    <t>TA</t>
  </si>
  <si>
    <t>II/141</t>
  </si>
  <si>
    <t>PT</t>
  </si>
  <si>
    <t>II/154                   II/158</t>
  </si>
  <si>
    <t>ČK</t>
  </si>
  <si>
    <t xml:space="preserve">Kaplice - obchvat </t>
  </si>
  <si>
    <t xml:space="preserve">0,000                      3,300 
</t>
  </si>
  <si>
    <t>154-001, 154-002</t>
  </si>
  <si>
    <t>II/137</t>
  </si>
  <si>
    <t>S 9,5                     obchvat</t>
  </si>
  <si>
    <t>1 nový</t>
  </si>
  <si>
    <t>II/173</t>
  </si>
  <si>
    <t>ST</t>
  </si>
  <si>
    <t>S 9,5        obchvat</t>
  </si>
  <si>
    <t>1          nový</t>
  </si>
  <si>
    <t>ČB</t>
  </si>
  <si>
    <t xml:space="preserve">0,046           0,436 </t>
  </si>
  <si>
    <t xml:space="preserve">MS2dp 18,0         </t>
  </si>
  <si>
    <t>16 300 progn. 2020</t>
  </si>
  <si>
    <t>MS2dp 26/18/50  přeložka, napojení k D3 k MÚK Pohůrka</t>
  </si>
  <si>
    <t>II/151</t>
  </si>
  <si>
    <t>1       nový</t>
  </si>
  <si>
    <t>II/163</t>
  </si>
  <si>
    <t>Černá - Frymburk - přeložka</t>
  </si>
  <si>
    <t>S 9,5       přeložka</t>
  </si>
  <si>
    <t>163-014   163-015</t>
  </si>
  <si>
    <t>Studie</t>
  </si>
  <si>
    <t>Studie 2009</t>
  </si>
  <si>
    <t>Prachatice -             Libínské sedlo - přeložka</t>
  </si>
  <si>
    <t>Vyhledávací studie 2004</t>
  </si>
  <si>
    <t>MS2 8,5</t>
  </si>
  <si>
    <t>29 000   progn. 2020</t>
  </si>
  <si>
    <t xml:space="preserve">0,000            0,207           0,000                0,341 </t>
  </si>
  <si>
    <t xml:space="preserve">  MS 16,5           MS 9                    </t>
  </si>
  <si>
    <t xml:space="preserve">MS 9/50; MS 16,5/50 přeložka       </t>
  </si>
  <si>
    <t>2 nové</t>
  </si>
  <si>
    <t>II/157</t>
  </si>
  <si>
    <t xml:space="preserve">0,000                  0,475  </t>
  </si>
  <si>
    <t>15 600 progn. 2020</t>
  </si>
  <si>
    <t>MS2pd 26/18/50 přeložka bez MÚK</t>
  </si>
  <si>
    <t>0,000            0,914          0,914                4,132</t>
  </si>
  <si>
    <t>11 300 progn. 2030</t>
  </si>
  <si>
    <t>MS2 8,5; S 7,5
obchvat bez MÚK</t>
  </si>
  <si>
    <t>II/156</t>
  </si>
  <si>
    <t>Český Krumlov
tunel a most
et. A1 - OK na I/39 až k mostu</t>
  </si>
  <si>
    <t>0,000
0,075</t>
  </si>
  <si>
    <t>0,075
+ ra-mena</t>
  </si>
  <si>
    <t>na OK
29 200
progn. 2015</t>
  </si>
  <si>
    <t>nová OK na silnici I/39 s úpravou komunikací</t>
  </si>
  <si>
    <t>2
pod-
chody</t>
  </si>
  <si>
    <t>Studie proveditelnosti 2009</t>
  </si>
  <si>
    <t>Český Krumlov
tunel a most
et. A2 - most přes Vltavu a MÚK - přeložka</t>
  </si>
  <si>
    <t>0,075
0,210</t>
  </si>
  <si>
    <t>0,135
+ ra-mena</t>
  </si>
  <si>
    <t>14 800
progn. 2015</t>
  </si>
  <si>
    <t>MS2 8,5 přeložka +most přes Vltavu a MÚK</t>
  </si>
  <si>
    <t>2
silniční mosty</t>
  </si>
  <si>
    <t>Český Krumlov
tunel a most
et. C - tunel</t>
  </si>
  <si>
    <t>0,210
0,726</t>
  </si>
  <si>
    <t>tunel T 9,5
2 pruhy
v 1 troubě</t>
  </si>
  <si>
    <t>II/410</t>
  </si>
  <si>
    <t>Hr. kraje Vysočina-Dešná km 0,75                                    Dešná -                    průtah                                         Dešná - hranice ČR-Rakousko</t>
  </si>
  <si>
    <t>42,614        43,414,         43,414             45,687,            45,687          50,264</t>
  </si>
  <si>
    <t>S 9,5       -                              MO 8          -                    S9,5</t>
  </si>
  <si>
    <t>0,800             .             2,273              .                  4,577</t>
  </si>
  <si>
    <t>7 600                    .                        18 184                               .                             43 482</t>
  </si>
  <si>
    <t xml:space="preserve">31 815                    -                           71 605                           -                              179 900               </t>
  </si>
  <si>
    <t>.                      .                            9 978</t>
  </si>
  <si>
    <t>2 400                odhad po dokončení stavby</t>
  </si>
  <si>
    <t xml:space="preserve">rekonstrukce 
</t>
  </si>
  <si>
    <t>.              .                            2              nové</t>
  </si>
  <si>
    <t>DUR 2007</t>
  </si>
  <si>
    <t>II/145</t>
  </si>
  <si>
    <t>1634-003</t>
  </si>
  <si>
    <t>III/14322</t>
  </si>
  <si>
    <t>III/0341</t>
  </si>
  <si>
    <t>0,000                      2,989</t>
  </si>
  <si>
    <t>17 900 progn. 2020</t>
  </si>
  <si>
    <t>MS2 8,5 přivaděč na D3 bez zahrnutí MÚK</t>
  </si>
  <si>
    <t xml:space="preserve">0,000                    0,679 </t>
  </si>
  <si>
    <t>MS 20,0</t>
  </si>
  <si>
    <t>20 870 progn. 2020</t>
  </si>
  <si>
    <t>MS4d 29,5/20/50 přeložka, nové napojení k I/3</t>
  </si>
  <si>
    <t>Evid.číslo</t>
  </si>
  <si>
    <t>Druh nosné</t>
  </si>
  <si>
    <t>Cena</t>
  </si>
  <si>
    <t>Poznámka</t>
  </si>
  <si>
    <t>objektu</t>
  </si>
  <si>
    <t>název objektu/staničení</t>
  </si>
  <si>
    <t>přemost.</t>
  </si>
  <si>
    <t>konstrukce</t>
  </si>
  <si>
    <t>(tis. Kč)</t>
  </si>
  <si>
    <t>(připravenost)</t>
  </si>
  <si>
    <t>přestavba na propustek</t>
  </si>
  <si>
    <t>ŽB trámový rošt</t>
  </si>
  <si>
    <t>160-020</t>
  </si>
  <si>
    <t>158-002</t>
  </si>
  <si>
    <t>žlb. deska trámová prostá</t>
  </si>
  <si>
    <t>163-028</t>
  </si>
  <si>
    <t>žb. deska prostá</t>
  </si>
  <si>
    <t>167-003</t>
  </si>
  <si>
    <t xml:space="preserve">5x ŽB desk.trámy </t>
  </si>
  <si>
    <t>14418-2</t>
  </si>
  <si>
    <t>2 x křížová klenba</t>
  </si>
  <si>
    <t>1509-1</t>
  </si>
  <si>
    <t>1482-1</t>
  </si>
  <si>
    <t>prefa KA 67</t>
  </si>
  <si>
    <t>1555-1</t>
  </si>
  <si>
    <t>1505-4</t>
  </si>
  <si>
    <t>0237-1</t>
  </si>
  <si>
    <t>0336-3</t>
  </si>
  <si>
    <t>1208-1</t>
  </si>
  <si>
    <t>1228-1</t>
  </si>
  <si>
    <t>předpjaté nosníky MPD</t>
  </si>
  <si>
    <t>1354-1</t>
  </si>
  <si>
    <t>kam.klenba rozšíř.ŽB deskou</t>
  </si>
  <si>
    <t>01917-2</t>
  </si>
  <si>
    <t>13510-6</t>
  </si>
  <si>
    <t>ŽB monolitická deska</t>
  </si>
  <si>
    <t>1442-2</t>
  </si>
  <si>
    <t>1427-4</t>
  </si>
  <si>
    <t>1219-1</t>
  </si>
  <si>
    <t>28.20</t>
  </si>
  <si>
    <t>2x kamen. klenba + ŽB deska</t>
  </si>
  <si>
    <t>CB</t>
  </si>
  <si>
    <t>12231-1</t>
  </si>
  <si>
    <t>Dívčice</t>
  </si>
  <si>
    <t>Žlb.rámový most</t>
  </si>
  <si>
    <t>nový</t>
  </si>
  <si>
    <t>12231-2</t>
  </si>
  <si>
    <t>Dačice, ul. Vlašská, Komenského, Tyršova a nám. Republiky</t>
  </si>
  <si>
    <t>S 7,5            obchvat</t>
  </si>
  <si>
    <t>2. etapa Přední Zvonková km 3,040 – Bližší Lhota km 6,430</t>
  </si>
  <si>
    <t>4. etapa - Přeložka Nová Pec km 12,530 - km 14,530</t>
  </si>
  <si>
    <t>3. etapa Zadní Zvonková km 3,040 - státní hranice km 0,000</t>
  </si>
  <si>
    <t>5. etapa Obchvat Bližší Lhota km 6,430 -  km 7,580</t>
  </si>
  <si>
    <t>Realizace ČEZ</t>
  </si>
  <si>
    <t>Rekonstrukce sil. II/137 - úsek Slapy - Sudoměřice u Bechyně</t>
  </si>
  <si>
    <t>Průtah Tábor      (Budějovická ul.)</t>
  </si>
  <si>
    <t>1.etapa Bližší Lhota km 7,580 – křižovatka v km 12,530</t>
  </si>
  <si>
    <t>3,040           6,430</t>
  </si>
  <si>
    <t>7,580                    12,530</t>
  </si>
  <si>
    <t>1634-004</t>
  </si>
  <si>
    <t>4,0                     3,2</t>
  </si>
  <si>
    <t>3,0        4,0</t>
  </si>
  <si>
    <t>3,630            -                4,151</t>
  </si>
  <si>
    <t>1                   nový</t>
  </si>
  <si>
    <t>14,100                                 15,176</t>
  </si>
  <si>
    <t>4       nové</t>
  </si>
  <si>
    <t>S 11,5         S 9,5</t>
  </si>
  <si>
    <t>19  nové</t>
  </si>
  <si>
    <t>Jistebnice - Drahnětice</t>
  </si>
  <si>
    <t>žlb deska prostá</t>
  </si>
  <si>
    <t xml:space="preserve"> prefabrikovaný žel.bet. rám</t>
  </si>
  <si>
    <t xml:space="preserve">nový inundační most                                </t>
  </si>
  <si>
    <t>141-013x</t>
  </si>
  <si>
    <t>1634-3</t>
  </si>
  <si>
    <t>žlb.pref.MJ-69</t>
  </si>
  <si>
    <t>1634-4</t>
  </si>
  <si>
    <t>155-007</t>
  </si>
  <si>
    <t>3x betonová klenba</t>
  </si>
  <si>
    <t>158-003</t>
  </si>
  <si>
    <t>160-021</t>
  </si>
  <si>
    <t>IV / VI</t>
  </si>
  <si>
    <t>161-002</t>
  </si>
  <si>
    <t>161-003</t>
  </si>
  <si>
    <t>12253-4</t>
  </si>
  <si>
    <t>Žlb.deska prostá</t>
  </si>
  <si>
    <t>14611-4</t>
  </si>
  <si>
    <t>10539-1</t>
  </si>
  <si>
    <t>kamen klenba</t>
  </si>
  <si>
    <t>12210-2</t>
  </si>
  <si>
    <t>ŽB parap nosníky</t>
  </si>
  <si>
    <t>1426-1</t>
  </si>
  <si>
    <t>žel.bet.deska</t>
  </si>
  <si>
    <t>17726-3</t>
  </si>
  <si>
    <t>13911-2</t>
  </si>
  <si>
    <t>rámy IZM</t>
  </si>
  <si>
    <t>169-025</t>
  </si>
  <si>
    <t>14418-1</t>
  </si>
  <si>
    <t>1631-3</t>
  </si>
  <si>
    <t>ŽB deska prostá</t>
  </si>
  <si>
    <t>122-011</t>
  </si>
  <si>
    <t>trám deskový prostý</t>
  </si>
  <si>
    <t>409-002</t>
  </si>
  <si>
    <t>1359-3</t>
  </si>
  <si>
    <t>1359-4</t>
  </si>
  <si>
    <t>1231-1</t>
  </si>
  <si>
    <t>13510-3</t>
  </si>
  <si>
    <t>13518-4</t>
  </si>
  <si>
    <t>ocel.nosníky + kam. desky (1 prasklá)</t>
  </si>
  <si>
    <t>1519-2</t>
  </si>
  <si>
    <t>6,430                     7,580</t>
  </si>
  <si>
    <t>12,530                  14,530</t>
  </si>
  <si>
    <t>S 6,5                 přeložka                   cena dle studie</t>
  </si>
  <si>
    <t>DUR, územní rozhodnutí                            DSP/PDPS 2004</t>
  </si>
  <si>
    <t>Úsek Bernartice - Veselíčko, vč. napojení sil. III. třídy od Písku</t>
  </si>
  <si>
    <t>28,773          33,746</t>
  </si>
  <si>
    <t>Inundační most u mostu ev.č. 141-013 v obci Svinětice</t>
  </si>
  <si>
    <t>DSP/PDPS JčK                       zadáno 2012</t>
  </si>
  <si>
    <t>II/151  II/408</t>
  </si>
  <si>
    <t>Dačice - Obchvat</t>
  </si>
  <si>
    <r>
      <t xml:space="preserve">S 9,5     </t>
    </r>
    <r>
      <rPr>
        <sz val="9"/>
        <rFont val="Arial CE"/>
        <family val="2"/>
      </rPr>
      <t xml:space="preserve">       obchvat</t>
    </r>
  </si>
  <si>
    <r>
      <t>Žár - hráz rybníka</t>
    </r>
    <r>
      <rPr>
        <sz val="9"/>
        <rFont val="Arial CE"/>
        <family val="0"/>
      </rPr>
      <t xml:space="preserve"> obchvat</t>
    </r>
  </si>
  <si>
    <r>
      <t xml:space="preserve">S </t>
    </r>
    <r>
      <rPr>
        <sz val="9"/>
        <rFont val="Arial CE"/>
        <family val="0"/>
      </rPr>
      <t>7,5</t>
    </r>
  </si>
  <si>
    <t xml:space="preserve">Křemže - úsek náměstí - most přes Křemežský potok - homogenizace </t>
  </si>
  <si>
    <t>kamenné kvádry a žel. betonová deska</t>
  </si>
  <si>
    <t>Investiční a neinvestiční akce na silnicích II.  a  III. třídy  -  mosty</t>
  </si>
  <si>
    <t>2x kamenná klenba</t>
  </si>
  <si>
    <t>segment. kl. rozšířená žlb. deskou</t>
  </si>
  <si>
    <t>klenba  rozš. rámem</t>
  </si>
  <si>
    <t>rošt z 6ks obet. válc.nosníků + deska</t>
  </si>
  <si>
    <t>Studie (ČR-Rak)</t>
  </si>
  <si>
    <t>Studie 2011</t>
  </si>
  <si>
    <t xml:space="preserve">Křiž. II/162 - Rožmberk nad Vltavou </t>
  </si>
  <si>
    <t>0,000                       0,040</t>
  </si>
  <si>
    <t>S 6,1 sjednocení profilu, cena zavisí na konečné variantě</t>
  </si>
  <si>
    <t>0,040                       3,040</t>
  </si>
  <si>
    <t>VII / VI</t>
  </si>
  <si>
    <t>DSP/PDPS JčK                                                   základní dopravní síť</t>
  </si>
  <si>
    <t>137-009</t>
  </si>
  <si>
    <t>prefa.nos.I 73/27</t>
  </si>
  <si>
    <t>železob.prefabrikát</t>
  </si>
  <si>
    <t>HP 2013</t>
  </si>
  <si>
    <t>40624-1</t>
  </si>
  <si>
    <t>ocelová příhrada</t>
  </si>
  <si>
    <t>151-005</t>
  </si>
  <si>
    <t>1404-1</t>
  </si>
  <si>
    <t>žlb. prefa rámy</t>
  </si>
  <si>
    <t>1251-1</t>
  </si>
  <si>
    <t>136-004</t>
  </si>
  <si>
    <t>14718-2</t>
  </si>
  <si>
    <t>13530-1</t>
  </si>
  <si>
    <t>ŽB trámová konstr.</t>
  </si>
  <si>
    <t>40627-4</t>
  </si>
  <si>
    <t>410-022</t>
  </si>
  <si>
    <t>cihelné klenby do ocel.nosníků</t>
  </si>
  <si>
    <t>1519-2a</t>
  </si>
  <si>
    <t xml:space="preserve">ocel.nosníky + kam. desky </t>
  </si>
  <si>
    <t>10559-1</t>
  </si>
  <si>
    <t>14213-4</t>
  </si>
  <si>
    <t>železobet.deska</t>
  </si>
  <si>
    <t>13518-1</t>
  </si>
  <si>
    <t>desk.ŽB monol.konstr.</t>
  </si>
  <si>
    <t>1527-2</t>
  </si>
  <si>
    <t>122-009</t>
  </si>
  <si>
    <t>segmentová klenba</t>
  </si>
  <si>
    <t>145-023</t>
  </si>
  <si>
    <t>145-017</t>
  </si>
  <si>
    <t>železob.deska</t>
  </si>
  <si>
    <t xml:space="preserve">Průtah Rožmberk nad Vltavou </t>
  </si>
  <si>
    <t>homogenizace</t>
  </si>
  <si>
    <t>Netolice - rekonstrukce průtahu</t>
  </si>
  <si>
    <t>Lhenice - rekonstrukce průtahu</t>
  </si>
  <si>
    <t>Obchvat obce Slapy</t>
  </si>
  <si>
    <t>studie proveditelnosti 2014, pozastaveno na žádost Města Volary</t>
  </si>
  <si>
    <t>2. et. STP 2014 - další stupně včetně EIA Město Tábor</t>
  </si>
  <si>
    <t>DUR, ÚR 2014 - připravuje ČEZ</t>
  </si>
  <si>
    <t>59,650-
61,514</t>
  </si>
  <si>
    <t>67,906 -
68,690</t>
  </si>
  <si>
    <t>7,5 - 8,1</t>
  </si>
  <si>
    <t>Stavební stav NK/SS</t>
  </si>
  <si>
    <t>žlb.deska</t>
  </si>
  <si>
    <t>HP 2013                                    DSP/PDPS JčK                               zadáno 2014</t>
  </si>
  <si>
    <t>HP 2011                                    památková ochrana                              DSP/PDPS JčK                               zadáno 2014</t>
  </si>
  <si>
    <t>124-006</t>
  </si>
  <si>
    <t>eliptická klenba z lom.kamene</t>
  </si>
  <si>
    <t>Žlb.deska</t>
  </si>
  <si>
    <t>V / III</t>
  </si>
  <si>
    <t>121-007</t>
  </si>
  <si>
    <t xml:space="preserve">rámová konstrukce o 4 polích </t>
  </si>
  <si>
    <t>121-006</t>
  </si>
  <si>
    <t>14540-1</t>
  </si>
  <si>
    <t>1631-2</t>
  </si>
  <si>
    <t>14521-1</t>
  </si>
  <si>
    <t>klenba z lom. Kamene</t>
  </si>
  <si>
    <t>HP 2014</t>
  </si>
  <si>
    <t>603-095</t>
  </si>
  <si>
    <t>1/2 klenba, 1/2 trubní</t>
  </si>
  <si>
    <t>HP 2014                        základní dopravní síť</t>
  </si>
  <si>
    <t>1489-2</t>
  </si>
  <si>
    <t xml:space="preserve"> kamenná klenba</t>
  </si>
  <si>
    <t>164-002</t>
  </si>
  <si>
    <t>12836-1</t>
  </si>
  <si>
    <t>14214-2</t>
  </si>
  <si>
    <t>segment. klenba</t>
  </si>
  <si>
    <t>145-018</t>
  </si>
  <si>
    <t>152-006</t>
  </si>
  <si>
    <t>14126-2</t>
  </si>
  <si>
    <t>pref. nosníky KA-73</t>
  </si>
  <si>
    <t>1446-3</t>
  </si>
  <si>
    <t>0346-1</t>
  </si>
  <si>
    <t>1325-1</t>
  </si>
  <si>
    <t>164-006</t>
  </si>
  <si>
    <t>1231-4</t>
  </si>
  <si>
    <t>12253-5</t>
  </si>
  <si>
    <t>IV  / IV</t>
  </si>
  <si>
    <t>139-007</t>
  </si>
  <si>
    <t>13914-2</t>
  </si>
  <si>
    <t>105-048a</t>
  </si>
  <si>
    <t>žlb. nosníky ŽMK-62</t>
  </si>
  <si>
    <t>105-048b</t>
  </si>
  <si>
    <t>1738-2</t>
  </si>
  <si>
    <t>tráím deskový prostý</t>
  </si>
  <si>
    <t>14213-1</t>
  </si>
  <si>
    <t>1703-1</t>
  </si>
  <si>
    <t>1721-2</t>
  </si>
  <si>
    <t>143-012</t>
  </si>
  <si>
    <t>Most ev.č. 143-012  a propustek pod sil. III/14326 - Nové Homole</t>
  </si>
  <si>
    <t>2 x nový most</t>
  </si>
  <si>
    <t>monolitická deska</t>
  </si>
  <si>
    <t>14718-1</t>
  </si>
  <si>
    <t xml:space="preserve">ŽB trámová deska </t>
  </si>
  <si>
    <t>rekonstrukce silnice - konstrukčního souvrství</t>
  </si>
  <si>
    <t>43,723 - 44,011</t>
  </si>
  <si>
    <r>
      <t xml:space="preserve">Tech.- ek. studie 2008 (vazba na D3),                   </t>
    </r>
    <r>
      <rPr>
        <sz val="9"/>
        <rFont val="Arial CE"/>
        <family val="0"/>
      </rPr>
      <t>DUR 2013, Odvolání do ÚR, Jčk v délce 0,261 km</t>
    </r>
  </si>
  <si>
    <t>5,250                     23,400</t>
  </si>
  <si>
    <t>Úsek od km 28,773 ke křiž. sil. II/160</t>
  </si>
  <si>
    <t>str. 1 - 3</t>
  </si>
  <si>
    <t>žel.betonový oblouk se spodní mostovkou</t>
  </si>
  <si>
    <t>123-002</t>
  </si>
  <si>
    <t>160-007</t>
  </si>
  <si>
    <t>1439-5</t>
  </si>
  <si>
    <t>160-003</t>
  </si>
  <si>
    <t>žb.trámová deska</t>
  </si>
  <si>
    <t>Žlb. trámová deska</t>
  </si>
  <si>
    <t>15811-1</t>
  </si>
  <si>
    <t>15811-4</t>
  </si>
  <si>
    <t>ocel.nos s žb. deskou</t>
  </si>
  <si>
    <t>00360-2</t>
  </si>
  <si>
    <t>V / VI</t>
  </si>
  <si>
    <t>HP 2015</t>
  </si>
  <si>
    <t>HP2015</t>
  </si>
  <si>
    <t>603-094</t>
  </si>
  <si>
    <t xml:space="preserve"> spojitý nosník </t>
  </si>
  <si>
    <t>144-013</t>
  </si>
  <si>
    <t>železobet. deska</t>
  </si>
  <si>
    <t>1349-1</t>
  </si>
  <si>
    <t>kam.klenba +rozšíření</t>
  </si>
  <si>
    <t>1491-2</t>
  </si>
  <si>
    <t>12841-1</t>
  </si>
  <si>
    <t>00360-1</t>
  </si>
  <si>
    <t>167-005</t>
  </si>
  <si>
    <t>betonová segmentová klenba</t>
  </si>
  <si>
    <t>157-024</t>
  </si>
  <si>
    <t xml:space="preserve"> monolit. deska </t>
  </si>
  <si>
    <t>15529-3</t>
  </si>
  <si>
    <t>160-014</t>
  </si>
  <si>
    <t>oprava mostu</t>
  </si>
  <si>
    <t>14111-1</t>
  </si>
  <si>
    <t>15913-1</t>
  </si>
  <si>
    <t>139-002</t>
  </si>
  <si>
    <t>HP 2015                               páteřní dopravní síť</t>
  </si>
  <si>
    <t>145-016</t>
  </si>
  <si>
    <t>157-008</t>
  </si>
  <si>
    <t>žb. trámová deska</t>
  </si>
  <si>
    <t>138-009</t>
  </si>
  <si>
    <t>zděná klenba</t>
  </si>
  <si>
    <t>HP 2015                   základní dopravní síť</t>
  </si>
  <si>
    <t>159-002</t>
  </si>
  <si>
    <t>163-015</t>
  </si>
  <si>
    <t>žb. prefabrikáty</t>
  </si>
  <si>
    <t>HP 2015                                základní dopravní síť</t>
  </si>
  <si>
    <t>163-014</t>
  </si>
  <si>
    <t>HP 2014                                        základní dopravní síť</t>
  </si>
  <si>
    <t>HP 2012                                 základní dopravní síť</t>
  </si>
  <si>
    <t>12219-3</t>
  </si>
  <si>
    <t>žlb. prostá deska</t>
  </si>
  <si>
    <t>12221-2</t>
  </si>
  <si>
    <t>prostá žlb.deska</t>
  </si>
  <si>
    <t>14325-5a</t>
  </si>
  <si>
    <t>3.pole, KA 73</t>
  </si>
  <si>
    <t>12236-2</t>
  </si>
  <si>
    <t>IV  / III</t>
  </si>
  <si>
    <t>žlb.nosniky I 23-27</t>
  </si>
  <si>
    <t>00363-2</t>
  </si>
  <si>
    <t>žb. pref. rámy BENEŠ</t>
  </si>
  <si>
    <t>1219-8</t>
  </si>
  <si>
    <t>klenba + ŽB deska</t>
  </si>
  <si>
    <t>15710-1</t>
  </si>
  <si>
    <t>12121d-1</t>
  </si>
  <si>
    <t>02025-1</t>
  </si>
  <si>
    <t>betonová klenba</t>
  </si>
  <si>
    <t>10245-2</t>
  </si>
  <si>
    <t>12120a-1</t>
  </si>
  <si>
    <t>2x klenba</t>
  </si>
  <si>
    <t>14136-6</t>
  </si>
  <si>
    <t>167-001</t>
  </si>
  <si>
    <t>1721-5</t>
  </si>
  <si>
    <t>17726-1</t>
  </si>
  <si>
    <t>III / V</t>
  </si>
  <si>
    <t>160-022</t>
  </si>
  <si>
    <t>žb parapetní nosníky spojité</t>
  </si>
  <si>
    <t>HP 2012                               základní dopravní síť</t>
  </si>
  <si>
    <t>1567-5</t>
  </si>
  <si>
    <t>monolit z prefabrikátů předpjatých</t>
  </si>
  <si>
    <t>13522-2</t>
  </si>
  <si>
    <t>10557-1</t>
  </si>
  <si>
    <t>15712-1</t>
  </si>
  <si>
    <t>170-002</t>
  </si>
  <si>
    <t>Přeložka sil. III/0341</t>
  </si>
  <si>
    <t>28,474
28,930</t>
  </si>
  <si>
    <t>DSP, část IIb před podáním žádosti o SP, probíhá majetk. vypořádání, realizace v součinnosti s D3</t>
  </si>
  <si>
    <t>str. 3 - 8</t>
  </si>
  <si>
    <t>průtah Volary</t>
  </si>
  <si>
    <t>II/170</t>
  </si>
  <si>
    <t>II/161</t>
  </si>
  <si>
    <t>Drahnětice - x I/19</t>
  </si>
  <si>
    <t>23,400                 24,396</t>
  </si>
  <si>
    <t>24,396                 27,506</t>
  </si>
  <si>
    <r>
      <t xml:space="preserve">DSP/PDPS 2007, vydáno SP platné do 10/2015, </t>
    </r>
    <r>
      <rPr>
        <sz val="9"/>
        <rFont val="Arial CE"/>
        <family val="0"/>
      </rPr>
      <t>SP již nebylo možno prodloužit bez kompletní aktualizace PD</t>
    </r>
  </si>
  <si>
    <t>Most před podjezdem dráhy za obcí Vitín</t>
  </si>
  <si>
    <t>Most přes Dehtářský potok před obcí Strýčice</t>
  </si>
  <si>
    <t>Most za Plešovicemi</t>
  </si>
  <si>
    <t>Most přes potok u Horské Kvildy</t>
  </si>
  <si>
    <t>Most přes potok Spůlka 
za Stachy</t>
  </si>
  <si>
    <t>Most přes náhon za Stachy</t>
  </si>
  <si>
    <t>Most ve Volyni- Dobřanovec</t>
  </si>
  <si>
    <t>Most přes potok v obci Nuzbely</t>
  </si>
  <si>
    <t xml:space="preserve">HP 2013           DSP/PDPS SUS                         zadáno III/2016                            </t>
  </si>
  <si>
    <t>Most přes potok u osady Cihelna</t>
  </si>
  <si>
    <t>Most přes potok u Kvasejovic</t>
  </si>
  <si>
    <t>Most přes Košínský potok za Košínem</t>
  </si>
  <si>
    <t>Most u obce Závišín</t>
  </si>
  <si>
    <t>dvoupolová kamenná klenba</t>
  </si>
  <si>
    <t>DSP/PDPS SÚS                               zadáno 2016</t>
  </si>
  <si>
    <t>Most st. hranice, 
Zadní Zvonková</t>
  </si>
  <si>
    <t>HP 2015                            DUR, DSP/PDPS JčK - Součást řešení "Rek. sil. III/1634 v úseku Nová Pec-Zadní Zvonková, 3.et - most přes Pestřici"</t>
  </si>
  <si>
    <t>Most přes Smrčinský potok 
za Novou Pecí</t>
  </si>
  <si>
    <t>Most přes potok za Novou Pecí</t>
  </si>
  <si>
    <t>Most přes potok Zadní Hamry</t>
  </si>
  <si>
    <t>Most přes potok v obci Mlýny</t>
  </si>
  <si>
    <t>Most přes Malši U Houdků</t>
  </si>
  <si>
    <t>Most v obci Bílsko</t>
  </si>
  <si>
    <t>Most u nádraží v Dačicích</t>
  </si>
  <si>
    <t>Most přes potok za obcí Kloužovice</t>
  </si>
  <si>
    <t xml:space="preserve">HP 2015           DSP/PDPS JčK                         zadáno I/2017                            </t>
  </si>
  <si>
    <t>Most přes potok Naháč
před Sv. Máří</t>
  </si>
  <si>
    <t>155-004</t>
  </si>
  <si>
    <t>Most nad železniční tratí v obci Trocnov</t>
  </si>
  <si>
    <t>10 zabetonovaných I nosníků č. 48</t>
  </si>
  <si>
    <t>přeložka + nový most</t>
  </si>
  <si>
    <t>Most přes řeku Malši před obcí Římov</t>
  </si>
  <si>
    <t>Most přes vodní nádrž Římov</t>
  </si>
  <si>
    <t xml:space="preserve">HP 2016                               DSP/PDPS SÚS                         zadáno I/2017                            </t>
  </si>
  <si>
    <t>Most přes silnici I/3 (D3) u Vitína</t>
  </si>
  <si>
    <t>Most přes D-3 u obce Záluží</t>
  </si>
  <si>
    <t>Most před Hněvanovem</t>
  </si>
  <si>
    <t xml:space="preserve">HP 2015           DSP/PDPS SUS                         zadáno III/2017                            </t>
  </si>
  <si>
    <t xml:space="preserve">HP 2016           DSP/PDPS SUS                         zadáno III/2017                            </t>
  </si>
  <si>
    <t>Most přes Vltavu - Františkov</t>
  </si>
  <si>
    <t>Most přes odpad - Františkov</t>
  </si>
  <si>
    <t>HP 2016                                    DSP/PDPS JčK                               zadáno 2014</t>
  </si>
  <si>
    <t>Most v Liščích  Horách</t>
  </si>
  <si>
    <t>Most přes potok Cedroň v obci Jistebnice</t>
  </si>
  <si>
    <t xml:space="preserve">Most za obcí Sudoměř </t>
  </si>
  <si>
    <t>HP2015                              DSP/PDPS JčK                         zadáno IX/2013                            základní dopravní síť</t>
  </si>
  <si>
    <t>HP 2015                                    základní dopravní síť                                      DSP/PDPS JčK                               zadáno 2014</t>
  </si>
  <si>
    <t>Most na konci dřevoskladu</t>
  </si>
  <si>
    <t>Most přes potok v Újezdci</t>
  </si>
  <si>
    <t>Most přes Černý potok u obce Dub</t>
  </si>
  <si>
    <t>Most u Sejfů</t>
  </si>
  <si>
    <t>Most přes místní potok v obci Mažice</t>
  </si>
  <si>
    <t>Most za obcí Stříbřec</t>
  </si>
  <si>
    <t>Most přes Černovický potok v Tučapech</t>
  </si>
  <si>
    <t xml:space="preserve"> Most přes Zl.Stoku na okraji Lomnice n/L. směr Záblatí</t>
  </si>
  <si>
    <t>Most za obcí Skály</t>
  </si>
  <si>
    <t>Most přes potok v obci Janov</t>
  </si>
  <si>
    <t>Most přes rybniční stoku u Dívčic</t>
  </si>
  <si>
    <t>Most přes rybniční stoku před obcí Dubenec</t>
  </si>
  <si>
    <t xml:space="preserve">Most na okraji obce Hluboká </t>
  </si>
  <si>
    <t>Most za obcí Volfířov</t>
  </si>
  <si>
    <t>Most za obcí Mutná</t>
  </si>
  <si>
    <t>Inundační most v obci Volfířov</t>
  </si>
  <si>
    <t>1519-1</t>
  </si>
  <si>
    <t>Most v obci Volfířov</t>
  </si>
  <si>
    <t xml:space="preserve">ocelové nosníky a kamenné desky </t>
  </si>
  <si>
    <t>Most přes potok v Zářičí u Mladé Vožice</t>
  </si>
  <si>
    <t>Most přes Bechyňský potok před obcí Borkovice</t>
  </si>
  <si>
    <t>Most na okraji Deštné směr Č.Lhota</t>
  </si>
  <si>
    <t>Most před Sedlem</t>
  </si>
  <si>
    <t>Most před Pluhovým Žďárem</t>
  </si>
  <si>
    <t>Most přes výpusť z rybníka za obcí Rybova Lhota</t>
  </si>
  <si>
    <t>Most přes Malši za Kaplicí</t>
  </si>
  <si>
    <t>Most přes náhon za Kaplicí</t>
  </si>
  <si>
    <t>Most ve Studánkách</t>
  </si>
  <si>
    <t>Most před obcí Větřní</t>
  </si>
  <si>
    <t>Most za obcí  Rojice</t>
  </si>
  <si>
    <t>HP 2016                             DSP/PDPS SÚS VII/2012                                     základní dopravní síť</t>
  </si>
  <si>
    <t>Most v N.Včelnici směr Brabec</t>
  </si>
  <si>
    <t xml:space="preserve">HP 2016           DSP/PDPS JčK                         zadáno I/2017         základní dopravní síť            památkově chráněn                 </t>
  </si>
  <si>
    <t>Most přes říčku v Srlíně</t>
  </si>
  <si>
    <t>Most ve Slavonicích</t>
  </si>
  <si>
    <t xml:space="preserve">HP 2015           DSP/PDPS JčK                         zadáno III/2016       základní dopravní síť                        </t>
  </si>
  <si>
    <t>Most u Vodňan přes Blanici</t>
  </si>
  <si>
    <t xml:space="preserve">HP 2015           DSP/PDPS JčK                         zadáno III/2016                             památková ochrana </t>
  </si>
  <si>
    <t>Most přes potok v Újezdě</t>
  </si>
  <si>
    <t>Most přes Blanici
ve Strunkovicích</t>
  </si>
  <si>
    <t xml:space="preserve">HP 2016           DSP/PDPS JčK                         zadáno III/2016                            </t>
  </si>
  <si>
    <t>Most přes potok u pily
Dolní Chrášťany</t>
  </si>
  <si>
    <t>Most na hrázi rybníka za obcí Popelín</t>
  </si>
  <si>
    <t xml:space="preserve">HP 2013           DSP/PDPS SUS                         zadáno III/2017                            </t>
  </si>
  <si>
    <t>Most na okraji Nové Včelnice směr Nekrasín</t>
  </si>
  <si>
    <t>Most přes Plavnický potok v obci Plav</t>
  </si>
  <si>
    <t>Most v obci Němčice</t>
  </si>
  <si>
    <t xml:space="preserve">HP 2016           DSP/PDPS JčK                         zadáno I/2017                            </t>
  </si>
  <si>
    <t>Most přes potok v Tvrzicích</t>
  </si>
  <si>
    <t>Most přes melioraci za křižovatkou se sil.II/159</t>
  </si>
  <si>
    <t>Most přes Lužnici u Ovčína</t>
  </si>
  <si>
    <t>Most přes potok v Záboří</t>
  </si>
  <si>
    <t>148-007</t>
  </si>
  <si>
    <t>Most přes rybník Dvořiště v obci Dolní Slověnice</t>
  </si>
  <si>
    <t xml:space="preserve">HP 2017           DSP/PDPS SÚS                         zadáno I/2017                            </t>
  </si>
  <si>
    <t>148-005</t>
  </si>
  <si>
    <t xml:space="preserve">HP 2016           DSP/PDPS SÚS                         zadáno I/2017                            </t>
  </si>
  <si>
    <t>148-006</t>
  </si>
  <si>
    <t xml:space="preserve">HP 2014           DSP/PDPS SÚS                         zadáno I/2017                            </t>
  </si>
  <si>
    <t>Inundační most ve Stráži nad Nežárkou</t>
  </si>
  <si>
    <t xml:space="preserve">HP 2014 DUR/DSP/PDPS JčK                         zadáno III/2016     památková ochrana                      </t>
  </si>
  <si>
    <t>Most přes Nežárku ve Stráži nad Nežárkou</t>
  </si>
  <si>
    <t>Most u osady Terčí Dvůr</t>
  </si>
  <si>
    <t>Most přes říčku Smutná za Bechyní</t>
  </si>
  <si>
    <t xml:space="preserve">HP 2015           DUR/DSP/PDPS JčK                         zadáno III/2016                            </t>
  </si>
  <si>
    <t>Most před Rožmberkem</t>
  </si>
  <si>
    <t>Most přes Dobrovodskou stoku v Č. Budějovicích</t>
  </si>
  <si>
    <t>Most přes Židovu strouhu před obcí Nuzice</t>
  </si>
  <si>
    <t xml:space="preserve">HP 2016           DSP/PDPS JčK                         zadáno I/2017         základní dopravní síť                   </t>
  </si>
  <si>
    <t>Most přes potok za obcí Záboří</t>
  </si>
  <si>
    <t>Most přes Bechyňský potok ve Veselí nad Lužnicí</t>
  </si>
  <si>
    <t>Most přes řeku ve Varvažově</t>
  </si>
  <si>
    <t>HP 2017                                památková ochrana</t>
  </si>
  <si>
    <t>Most Katovice Liboč</t>
  </si>
  <si>
    <t>Most přes potok u Bušanovic</t>
  </si>
  <si>
    <t>Most za Zátoní</t>
  </si>
  <si>
    <t xml:space="preserve">HP 2016           DSP/PDPS SUS                         zadáno III/2017         základní dopravní síť                   </t>
  </si>
  <si>
    <t>Most Lhota Střelskohoštická</t>
  </si>
  <si>
    <t>Most před Pohořským rybníkem</t>
  </si>
  <si>
    <t>Most přes potok v obci Rybova Lhota</t>
  </si>
  <si>
    <t>Most Strakonice Jezárky přes MK</t>
  </si>
  <si>
    <t>Most přes potok v obci Vlásenice</t>
  </si>
  <si>
    <t>40924-1</t>
  </si>
  <si>
    <t>Most přes M.Dyji u obce Modletice</t>
  </si>
  <si>
    <t>ŽLB klenba</t>
  </si>
  <si>
    <t>Most před obcí Hospříz</t>
  </si>
  <si>
    <t>Most přes stoku v obci Makov</t>
  </si>
  <si>
    <t>Most přes potok - Písecká Smoleč</t>
  </si>
  <si>
    <t>Most před obcí Smržov</t>
  </si>
  <si>
    <t>Most v obci Strmilov</t>
  </si>
  <si>
    <t>12238-1</t>
  </si>
  <si>
    <t>Most přes potok před obcí Lékařova Lhota</t>
  </si>
  <si>
    <t>půleliptická klenba z  kamenného zdiva</t>
  </si>
  <si>
    <t>15416-1</t>
  </si>
  <si>
    <t>Most před Černým Údolím</t>
  </si>
  <si>
    <t>HP 2016</t>
  </si>
  <si>
    <t>Most v Hořicích na Šumavě</t>
  </si>
  <si>
    <t>Most přes železniční trať                u Zbudova</t>
  </si>
  <si>
    <t>Most k  STS Radošovice</t>
  </si>
  <si>
    <t>1602-1</t>
  </si>
  <si>
    <t>Most před Náhlovem</t>
  </si>
  <si>
    <t>žb.prefa nosníky</t>
  </si>
  <si>
    <t>Most přes Volyňku ve Vimperku</t>
  </si>
  <si>
    <t>Most přes komunikaci pro pěší v Týně nad Vltavo</t>
  </si>
  <si>
    <t>Most přes potok před Dobeví</t>
  </si>
  <si>
    <t>Most za odbočkou na Malče</t>
  </si>
  <si>
    <t>Most přes potok za Vlastcem</t>
  </si>
  <si>
    <t>Most u Posudova</t>
  </si>
  <si>
    <t>Most před Milnou</t>
  </si>
  <si>
    <t>Most přes potok před obcí Čakov</t>
  </si>
  <si>
    <t>Most přes Dobrovodskou stoku v obci Dobrá Voda</t>
  </si>
  <si>
    <t>Most přes Nežárku za obcí Novosedly směr Jemčina</t>
  </si>
  <si>
    <t>1487-2</t>
  </si>
  <si>
    <t>Inundační most za obcí Novosedly směr Jemčina</t>
  </si>
  <si>
    <t>HP 2015                                 základní dopravní síť</t>
  </si>
  <si>
    <t>Most přes vlečku v Plané nad Lužnicí</t>
  </si>
  <si>
    <t>Most přes Lužnici v Plané nad Lužnicí</t>
  </si>
  <si>
    <t>Most přes mlýnský náhon v Plané nad Lužnicí</t>
  </si>
  <si>
    <t>Most přes potok v obci Vřesce</t>
  </si>
  <si>
    <t>Most přes Vltavu</t>
  </si>
  <si>
    <t>oprava (diagnostický průzkum)</t>
  </si>
  <si>
    <t>Most přes potok před obcí Pořín</t>
  </si>
  <si>
    <t>Most přes potok v obci Bohunice</t>
  </si>
  <si>
    <t>4083-1</t>
  </si>
  <si>
    <t>Most za obcí Řečice směr Volfířov</t>
  </si>
  <si>
    <t>Most přes potok Strouha před obcí Jeznice</t>
  </si>
  <si>
    <t>154-003</t>
  </si>
  <si>
    <t>Most přes Malši v Kaplici</t>
  </si>
  <si>
    <t>spojitá žb. trámová kce o dvou polích</t>
  </si>
  <si>
    <t>40627-3</t>
  </si>
  <si>
    <t>Most v obci Cizkrajov</t>
  </si>
  <si>
    <t xml:space="preserve">3 x kamenná klenba </t>
  </si>
  <si>
    <t>rekonstrukce mostního svršku</t>
  </si>
  <si>
    <t>HP 2016             památková ochrana</t>
  </si>
  <si>
    <t>Most v Dolním Dvořišti</t>
  </si>
  <si>
    <t>Most před obcí Veclov</t>
  </si>
  <si>
    <t>Most přes řeku Stropnici v Jedovarech</t>
  </si>
  <si>
    <t>Most přes potok Jiher v Písku</t>
  </si>
  <si>
    <t>Most za obcí Hlupín</t>
  </si>
  <si>
    <t>170-015</t>
  </si>
  <si>
    <t>Most přes potok Spůlka
u Langova mlýna</t>
  </si>
  <si>
    <t>Most před Markvarticemi</t>
  </si>
  <si>
    <t>Most v obci Podolí</t>
  </si>
  <si>
    <t>Most přes potok pře obcí Záhoří</t>
  </si>
  <si>
    <t>Most v obci Sloučín</t>
  </si>
  <si>
    <t>Most v Božeticích</t>
  </si>
  <si>
    <t>Most na silnici Orlík - Kožlí</t>
  </si>
  <si>
    <t>Most v obci Malenice-ml.náhon</t>
  </si>
  <si>
    <t>Most v obci Třešovice</t>
  </si>
  <si>
    <t>Most přes stoku rybníka
u Budkova</t>
  </si>
  <si>
    <t>Most přes Libotyňský potok Budkov</t>
  </si>
  <si>
    <t>Most u křižovatky na Kuřimany</t>
  </si>
  <si>
    <t>Most přes potok před obcí Řevnov</t>
  </si>
  <si>
    <t>Most přes meliorační stoku před obcí Mažice</t>
  </si>
  <si>
    <t>Most u Jetětic</t>
  </si>
  <si>
    <t>Most přes odpad z rybníka v Dobevi</t>
  </si>
  <si>
    <t>Most přes Dubský potok
Bohunice</t>
  </si>
  <si>
    <t>Most přes Vltavu Borová Lada</t>
  </si>
  <si>
    <t>Most přes přepad z rybníka Žahour za obcí Mladá Vožice</t>
  </si>
  <si>
    <t>Most přes potok Barborka před obcí Malý Ježov</t>
  </si>
  <si>
    <t>Most přes potok před obcí Budislav</t>
  </si>
  <si>
    <t>Most přes potok v obci Bezděčín</t>
  </si>
  <si>
    <t>Most přes Dračici v obci Františkov</t>
  </si>
  <si>
    <t>Most přes náhon Suchdole nad Lužnicí</t>
  </si>
  <si>
    <t>Most v obci Tažovice</t>
  </si>
  <si>
    <t>Most přes přepad z rybníka před obcí Kamenná Lhota</t>
  </si>
  <si>
    <t>Most před Bílinou</t>
  </si>
  <si>
    <t>Most přes potok v Sepekově</t>
  </si>
  <si>
    <t>Most před obcí Svobodka</t>
  </si>
  <si>
    <t>Most za městem Písek - Lázně</t>
  </si>
  <si>
    <t>Most přes rybniční přepad v obci Kožlí u Orlíka</t>
  </si>
  <si>
    <t>Most přes přepad z rybníka v Jickovicích</t>
  </si>
  <si>
    <t>Most přes potok před Volary</t>
  </si>
  <si>
    <t>Most přes Kvildský potok na Kvildě</t>
  </si>
  <si>
    <t>Most u bažantnice za Strakonicemi</t>
  </si>
  <si>
    <t>Most v obci Zámlyní</t>
  </si>
  <si>
    <t>HP2016</t>
  </si>
  <si>
    <t>123-001</t>
  </si>
  <si>
    <t>Most Květuš</t>
  </si>
  <si>
    <t>ŽB prefabrikáty</t>
  </si>
  <si>
    <t>17012-1</t>
  </si>
  <si>
    <t>Most za obcí Hodějov</t>
  </si>
  <si>
    <t>00349-1</t>
  </si>
  <si>
    <t>Most přes Kozský potok v Sezimově Ústí I.</t>
  </si>
  <si>
    <t>ŽB segmentová klenba</t>
  </si>
  <si>
    <t>Most přes Židovu strouhu před obcí Čenkov</t>
  </si>
  <si>
    <t>Most přes Otavu</t>
  </si>
  <si>
    <t>Most přes Vltavu v Rožmberku</t>
  </si>
  <si>
    <t>1396-1</t>
  </si>
  <si>
    <t>Most v obci Jemnice</t>
  </si>
  <si>
    <t>klenba+ŽB deska</t>
  </si>
  <si>
    <t>Most přes přepad z rybníka v obci Dírná</t>
  </si>
  <si>
    <t>Most v obci Radešov</t>
  </si>
  <si>
    <t>Most v obci Metly</t>
  </si>
  <si>
    <t>Most nad železnicí v Milevsku</t>
  </si>
  <si>
    <t>Most před obcí Drachkov</t>
  </si>
  <si>
    <t>Most za obcí Čepřovice na Kakovice</t>
  </si>
  <si>
    <t>Most v obci Nihošovice</t>
  </si>
  <si>
    <t>Most před obcí  Nová Ves u křižov.</t>
  </si>
  <si>
    <t>Most za obcí Třebohostice směr Blatná</t>
  </si>
  <si>
    <t>Most v obci Borovany</t>
  </si>
  <si>
    <t>1351-1</t>
  </si>
  <si>
    <t>Most přes Černovický potok v Soběslavi</t>
  </si>
  <si>
    <t>ŽB oblouk s táhlem</t>
  </si>
  <si>
    <t>1407-3</t>
  </si>
  <si>
    <t>III / ÍII</t>
  </si>
  <si>
    <t>Most u Hamru</t>
  </si>
  <si>
    <t>Most přes potok v obci Dynín</t>
  </si>
  <si>
    <t>Most přes potok Smutný před obcí Zbislav</t>
  </si>
  <si>
    <t>Most za Zubčickou Lhotkou</t>
  </si>
  <si>
    <t>Most v obci Němětice</t>
  </si>
  <si>
    <t>1425-3</t>
  </si>
  <si>
    <t>Most v obci Přechovice</t>
  </si>
  <si>
    <t>Most přes přepad z rybníka za Bechyní</t>
  </si>
  <si>
    <t>Most u obce Hajany</t>
  </si>
  <si>
    <t>Most za obcí Rapšach směr Halamky</t>
  </si>
  <si>
    <t>Most před  Česticemi</t>
  </si>
  <si>
    <t>167-006</t>
  </si>
  <si>
    <t>12110-1</t>
  </si>
  <si>
    <t>Most nad I/4 u Mirotic</t>
  </si>
  <si>
    <t>žlb.  předpjaté nosníky</t>
  </si>
  <si>
    <t>0,705
10,670</t>
  </si>
  <si>
    <t>2</t>
  </si>
  <si>
    <t>SUS zpracovaná diagnostika vozovky, PD DUR 2015, ÚR 2016, PD DSP+ZDS/PDPS, spol. akce s městem Dačice (nemá fin. prostř.), realizace do 5 ti let</t>
  </si>
  <si>
    <t>Rekonstrukce sil. II/144 Volyně - Černětice - Konopiště</t>
  </si>
  <si>
    <t>Most přes potok před obcí Sedlečko</t>
  </si>
  <si>
    <t>Na žádost obce- homogenizace - změna za obchvat
Havarijní stav opěrné zdi
připravuje SÚS - DUR, ÚR 2017, DSP, PDPS 2017</t>
  </si>
  <si>
    <t>Nákří</t>
  </si>
  <si>
    <t>Vimperk - Buk</t>
  </si>
  <si>
    <t>Nová Ves</t>
  </si>
  <si>
    <t>Bechyně z.z. - x II/135</t>
  </si>
  <si>
    <t>Rudolfov</t>
  </si>
  <si>
    <t>před Žárem</t>
  </si>
  <si>
    <t>str. 19</t>
  </si>
  <si>
    <t>str. 20 - 21</t>
  </si>
  <si>
    <r>
      <t>DUR, DSP, PDPS,</t>
    </r>
    <r>
      <rPr>
        <sz val="9"/>
        <rFont val="Arial CE"/>
        <family val="0"/>
      </rPr>
      <t xml:space="preserve"> akce s městem Netolice - město zpracovává koncepci řešení dopravy 
(do 06/2018)</t>
    </r>
  </si>
  <si>
    <t>DSP, PDPS, k zahájení dle rozpočtu Jčk  na rok 2018</t>
  </si>
  <si>
    <t>DSP, PDPS</t>
  </si>
  <si>
    <t>PD zajišťuje SÚS
DUR 2017, majetkoprávní vypořádání 2018</t>
  </si>
  <si>
    <t xml:space="preserve">plán inv. SÚS 2018                    páteřní dopravní síť                      </t>
  </si>
  <si>
    <t xml:space="preserve">plán inv. SÚS 2018                    základní dopravní síť                      </t>
  </si>
  <si>
    <t xml:space="preserve">plán inv. SÚS 2018                   </t>
  </si>
  <si>
    <t>13711-3</t>
  </si>
  <si>
    <t>Most řetězový z Podolska za obcí Stádlec</t>
  </si>
  <si>
    <t>visutý most</t>
  </si>
  <si>
    <t xml:space="preserve">plán inv. SÚS 2018       SFDI            </t>
  </si>
  <si>
    <t xml:space="preserve">plán inv. SÚS 2018                    základní dopravní síť        SFDI              </t>
  </si>
  <si>
    <t xml:space="preserve">plán inv. JčK 2018                    základní dopravní síť        </t>
  </si>
  <si>
    <t xml:space="preserve">plán inv. JčK 2018                   </t>
  </si>
  <si>
    <t xml:space="preserve">plán inv. JčK 2018                    páteřní dopravní síť        </t>
  </si>
  <si>
    <t>Plán inv. JčK 2018 ODSH
 DUR, DSP/PDPS 2018</t>
  </si>
  <si>
    <t>156-008</t>
  </si>
  <si>
    <t>kamenná klenba o jednom poli</t>
  </si>
  <si>
    <t>nový most+propustek+silnice</t>
  </si>
  <si>
    <t>HP 2017                             páteřní dopravní íť                                   DSP/PDPS SUS                         zadáno II/2018                             Prioritní komunikace IROP 2018</t>
  </si>
  <si>
    <t>128-024</t>
  </si>
  <si>
    <t>Most na hrázi rybnika u Potočné</t>
  </si>
  <si>
    <t>kamenná klenba z lomového kamene</t>
  </si>
  <si>
    <t>HP 2016                             páteřní dopravní síť                     DSP/PDPS SUS                         zadáno II/2018                            Prioritní komunikace IROP 2018</t>
  </si>
  <si>
    <t>žlb. uzavřené rámy IZM 1,5 x 3,0 m</t>
  </si>
  <si>
    <t>HP 2016                             páteřní dopravní síť                     DSP/PDPS SUS                         zadáno II/2018                             Prioritní komunikace IROP 2018</t>
  </si>
  <si>
    <t>Most přes Jáchymovský potok - Stachy</t>
  </si>
  <si>
    <t>deskový most z roku 1940</t>
  </si>
  <si>
    <t>HP 2017                                         páteřní dopravní síť                                 DSP/PDPS SUS                         zadáno II/2018                             Prioritní komunikace IROP 2018</t>
  </si>
  <si>
    <t>jednopolový most z předpjatých prefabrikátů I-73</t>
  </si>
  <si>
    <t>HP 2017                                         páteřní dopravní síť                                             DSP/PDPS SUS                         zadáno II/2018                             Prioritní komunikace IROP 2018</t>
  </si>
  <si>
    <t xml:space="preserve">MP 2016                               základní dopravní síť                         DSP/PDPS SÚS                         zadáno I/2017        </t>
  </si>
  <si>
    <t>146-003</t>
  </si>
  <si>
    <t>II / V</t>
  </si>
  <si>
    <t>oblouková segmentová kamenná klenba</t>
  </si>
  <si>
    <t>HP 2014                              základní dopravní síť                              DSP/PDPS SUS                         zadáno II/2018                             Prioritní komunikace IROP 2018</t>
  </si>
  <si>
    <t>146-004</t>
  </si>
  <si>
    <t>Most přes železnici u Dobřejovic</t>
  </si>
  <si>
    <t>Segmentová kamenná klenba (památková ochrana)</t>
  </si>
  <si>
    <t>Oprava</t>
  </si>
  <si>
    <t>HP 2017                                         základní dopravní síť                              DSP/PDPS SUS                         zadáno II/2018                             Prioritní komunikace IROP 2018</t>
  </si>
  <si>
    <t>157-013</t>
  </si>
  <si>
    <t>spřaženou konstrukci mostu tvoří 5 ks ocelových nýtovaných nosníků a žlb. mostovka</t>
  </si>
  <si>
    <t>HP 2017                             základní dopravní síť                  DSP/PDPS SUS                         zadáno II/2018                            Prioritní komunikace IROP 2018</t>
  </si>
  <si>
    <t>deskový most z roku 1934</t>
  </si>
  <si>
    <t>HP 2017                             základní dopravní síť                  DSP/PDPS SUS                         zadáno II/2018                             Prioritní komunikace IROP 2018</t>
  </si>
  <si>
    <t>prefa nosníky KA 61 - délky 20 m</t>
  </si>
  <si>
    <t>HP 2015                             základní dopravní síť                  DSP/PDPS SUS                         zadáno II/2018                             Prioritní komunikace IROP 2018</t>
  </si>
  <si>
    <t>603-060</t>
  </si>
  <si>
    <t>Most přes přepad z rybníku Jordán v Táboře</t>
  </si>
  <si>
    <t>žlb. monolitický most o jednom poli, nosná konstrukce je tvořena samostatnými rošty pro každou polovinu mostu.</t>
  </si>
  <si>
    <t>HP 2016                             základní dopravní síť                  DSP/PDPS SUS                         zadáno II/2018                             Prioritní komunikace IROP 2018</t>
  </si>
  <si>
    <t>10579-1</t>
  </si>
  <si>
    <t>Most přes přepad rybníka Peňský před obcí Munice</t>
  </si>
  <si>
    <t xml:space="preserve">HP 2015                                      základní dopravní síť                                         DSP/PDPS SUS                                    zadáno 2018                     </t>
  </si>
  <si>
    <t>157-012</t>
  </si>
  <si>
    <t>V /III</t>
  </si>
  <si>
    <t>prefa nosníky MPD 4 - délky 13,6 m</t>
  </si>
  <si>
    <t>HP 2017            DSP/PDPS SUS                         zadáno II/2018                             Prioritní komunikace IROP 2018</t>
  </si>
  <si>
    <t>HP 2015           DSP/PDPS JčK                         zadáno III/2017         základní dopravní síť                   Prioritní komunikace</t>
  </si>
  <si>
    <t xml:space="preserve">HP 2017           DSP/PDPS JčK                         zadáno 2018                            </t>
  </si>
  <si>
    <t>Zavišín</t>
  </si>
  <si>
    <t>HP 2017                              DUR, DSP/PDPS JčK - Součást řešení "Rek.sil. III/1631 v úseku Nová Pec-Zadní Zvonková, 1.et."</t>
  </si>
  <si>
    <t>HP 2017                               DUR, DSP/PDPS JčK - Součást řešení "Rek. sil. III/1631 v úseku Nová Pec-Zadní Zvonková, 1.et."</t>
  </si>
  <si>
    <t>HP 2017                                        DUR, DSP/PDPS JčK - Součást řešení "Rek. sil. III/1634 v úseku Nová Pec-Zadní Zvonková, 2.et."</t>
  </si>
  <si>
    <t xml:space="preserve">HP 2017                           DSP/PDPS JčK                      památková ochrana - nelze zrušit 2014                                 </t>
  </si>
  <si>
    <t>Most přes suchý náhon U Houdků</t>
  </si>
  <si>
    <t xml:space="preserve">HP 2017                           DSP/PDPS JčK                      vypsat 2013-14                                 </t>
  </si>
  <si>
    <t xml:space="preserve">HP 2017           DSP/PDPS JčK                         zadáno I/2017                            </t>
  </si>
  <si>
    <t xml:space="preserve">HP 2017                               DSP/PDPS SUS                         zadáno 2018                            </t>
  </si>
  <si>
    <t xml:space="preserve">HP 2017                                 DSP/PDPS SUS                         zadáno 2018                            </t>
  </si>
  <si>
    <t xml:space="preserve">HP 2017           DSP/PDPS SUS                         zadáno III/2017                            </t>
  </si>
  <si>
    <t xml:space="preserve">HP 2015                            Diagnostika + DSP/PDPS SUS                                               zadáno I/2017                            </t>
  </si>
  <si>
    <t>HP 2017</t>
  </si>
  <si>
    <t>HP 2017                                    DSP/PDPS JčK                               zadáno 2014</t>
  </si>
  <si>
    <t xml:space="preserve">HP 2017                                DSP/PDPS SUS                         zadáno III/2017                            </t>
  </si>
  <si>
    <t>DSP/PDPS SÚS                        zadáno 2018                                    základní dopravní síť</t>
  </si>
  <si>
    <t xml:space="preserve">HP 2017                              DSP/PDPS SUS                         zadáno III/2017         základní dopravní síť                   </t>
  </si>
  <si>
    <t xml:space="preserve">HP 2017
památková ochrana
DUR/DSP/PDPS JčK
zadáno III/2016                            </t>
  </si>
  <si>
    <t>HP 2017                           základní dopravní síť           je součástí řešení ODSH KÚ JčK objednané přeložky silnice II/163  
DSP/PDPS</t>
  </si>
  <si>
    <t xml:space="preserve">HP 2017                               DSP/PDPS JčK                         zadáno 2018                            </t>
  </si>
  <si>
    <t>HP 2016                                    DSP/PDPS SUS                               zadáno 2014</t>
  </si>
  <si>
    <t xml:space="preserve">HP 2015                               DSP/PDPS SUS                         zadáno III/2017                            </t>
  </si>
  <si>
    <t xml:space="preserve">HP 2016                                DSP/PDPS SUS                         zadáno III/2017                            </t>
  </si>
  <si>
    <t xml:space="preserve">HP 2016                                            DSP/PDPS SUS                         zadáno III/2017                            </t>
  </si>
  <si>
    <t xml:space="preserve">HP 2017           DSP/PDPS SUS                         zadáno 2018                            </t>
  </si>
  <si>
    <t>HP 2016                                     DSP/PDPS JčK                         zadáno IX/2013                            základní dopravní síť</t>
  </si>
  <si>
    <t>HP 2016                           DSP/PDPS JčK                         zadáno IX/2013                            základní dopravní síť</t>
  </si>
  <si>
    <t>HP 2016           DSP/PDPS SUS                         zadáno III/2016                             základní dopravní síť</t>
  </si>
  <si>
    <t xml:space="preserve">HP 2015           DSP/PDPS SUS                         zadáno III/2017                   základní dopravní síť                              </t>
  </si>
  <si>
    <t>17210-3</t>
  </si>
  <si>
    <t>Most před Kozlovem</t>
  </si>
  <si>
    <t>0224-1</t>
  </si>
  <si>
    <t>HP 2017                           DSP/PDPS SÚS XI/2012</t>
  </si>
  <si>
    <t xml:space="preserve">HP 2015           DSP/PDPS JčK                         zadáno III/2018                            </t>
  </si>
  <si>
    <t xml:space="preserve">HP 2017                          DSP/PDPS JčK                         zadáno III/2018     památková ochrana                      </t>
  </si>
  <si>
    <t xml:space="preserve">HP 2016           DSP/PDPS JčK                         zadáno III/2018                            </t>
  </si>
  <si>
    <t xml:space="preserve">HP 2016           DSP/PDPS JčK                         zadáno III/2018         základní dopravní síť                   </t>
  </si>
  <si>
    <t xml:space="preserve">HP 2018           DSP/PDPS JčK                         zadáno 2018                            </t>
  </si>
  <si>
    <t xml:space="preserve">nový most </t>
  </si>
  <si>
    <t xml:space="preserve">HP 2017           DSP/PDPS SUS                         zadáno III/2018                            </t>
  </si>
  <si>
    <t xml:space="preserve">HP 2017           DSP/PDPS JčK                         zadáno III/2018         základní dopravní síť                   </t>
  </si>
  <si>
    <t xml:space="preserve">   v rámci protipovodňových opatření                          plán inv. Jčk DUR, DSP/PDPS 2016
vydané ÚR 2015
SP 2018</t>
  </si>
  <si>
    <t xml:space="preserve">  HP 2015 - v rámci protipovodňových opatření  plán inv. Jčk  DSP/PDPS 2016   základní dopravní síť
vydané ÚR 2016, 
vydané SP 2017</t>
  </si>
  <si>
    <t xml:space="preserve">   v rámci protipovodňových opatření  plán inv. Jčk  DSP/PDPS 2016                       základní dopravní síť
vydané SP 2016</t>
  </si>
  <si>
    <t>HP 2017                                    základní dopravní síť                                      diagnostický průzkum 2015</t>
  </si>
  <si>
    <t>HP2017                 základní dopravní síť</t>
  </si>
  <si>
    <t>12128-2</t>
  </si>
  <si>
    <t>Most za obcí Přeštěnice</t>
  </si>
  <si>
    <t>ŽB trám. deska</t>
  </si>
  <si>
    <t>14712-1</t>
  </si>
  <si>
    <t>železobetonový monolitický trámový rošt</t>
  </si>
  <si>
    <t xml:space="preserve">HP 2017                              </t>
  </si>
  <si>
    <t>00354-7</t>
  </si>
  <si>
    <t>klenbová konstrukce rozšířená železobetonovou deskou</t>
  </si>
  <si>
    <t xml:space="preserve">HP 2017                            </t>
  </si>
  <si>
    <t>14125-1</t>
  </si>
  <si>
    <t>Most přes přepad rybníka - Dub</t>
  </si>
  <si>
    <t>HP 2017            památková ochrana</t>
  </si>
  <si>
    <t>12128-1</t>
  </si>
  <si>
    <t>Most přes říčku Smutnou za obcí Přeštěnice</t>
  </si>
  <si>
    <t>Most přes potok v Zaboří</t>
  </si>
  <si>
    <t>ŽB monol. deska</t>
  </si>
  <si>
    <t>02025-4</t>
  </si>
  <si>
    <t>Most přes potok ve Vrcovicích</t>
  </si>
  <si>
    <t>00426-2</t>
  </si>
  <si>
    <t>Most u obce Brloh</t>
  </si>
  <si>
    <t>1464-1</t>
  </si>
  <si>
    <t>ocel. I nosníky  železobetonová deska</t>
  </si>
  <si>
    <t xml:space="preserve">HP 2017                             </t>
  </si>
  <si>
    <t>1567-4</t>
  </si>
  <si>
    <t>Železobetonové prefabrikáty ŽMP</t>
  </si>
  <si>
    <t>HP2017</t>
  </si>
  <si>
    <t>Most přes Oltyňský potok za obcí Stádlec</t>
  </si>
  <si>
    <t>14513-1</t>
  </si>
  <si>
    <t>Most přes potok u Husince</t>
  </si>
  <si>
    <t>železobeton. trámová</t>
  </si>
  <si>
    <t>HP 2014                                    základní dopravní síť                                      diagnostický průzkum 2015</t>
  </si>
  <si>
    <t>HP 2015                       páteřní dopravní síť                        prioritní komunikace              v roce 2018 realizována souvislá oprava krytu, podmínka 5 udržitelnosti!</t>
  </si>
  <si>
    <t>HP 2015                       páteřní dopravní síť                        prioritní komunikace             v roce 2018 realizována souvislá oprava krytu, podmínka 5 udržitelnosti!</t>
  </si>
  <si>
    <t>145-015</t>
  </si>
  <si>
    <t>Most přes Jáchymovský potok před Stachy</t>
  </si>
  <si>
    <t>kanenná klenba</t>
  </si>
  <si>
    <t>HP 2016                               páteřní dopravní síť</t>
  </si>
  <si>
    <t>HP 2017                               páteřní dopravní síť</t>
  </si>
  <si>
    <t>1439-3</t>
  </si>
  <si>
    <t>Most na konci Holubova</t>
  </si>
  <si>
    <t>HP 2015                základní dopravní síť</t>
  </si>
  <si>
    <t>HP 2016                                základní dopravní síť</t>
  </si>
  <si>
    <t>HP 2017                                 základní dopravní síť</t>
  </si>
  <si>
    <t>Most za Českým Krumlovem</t>
  </si>
  <si>
    <t>HP 2017                základní dopravní síť</t>
  </si>
  <si>
    <t>HP 2017                                    základní dopravní síť</t>
  </si>
  <si>
    <t>HP 2017                         základní dopravní síť</t>
  </si>
  <si>
    <t xml:space="preserve">HP 2017                         </t>
  </si>
  <si>
    <t>HP 2014                                památková ochrana</t>
  </si>
  <si>
    <t>IV / ÍV</t>
  </si>
  <si>
    <t>12227-3</t>
  </si>
  <si>
    <t>železobetonová deska</t>
  </si>
  <si>
    <t xml:space="preserve">HP 2016                               </t>
  </si>
  <si>
    <t>12227-4</t>
  </si>
  <si>
    <t>přes vlečku do dolu u obce Mydlovary</t>
  </si>
  <si>
    <t xml:space="preserve">HP 2016                              </t>
  </si>
  <si>
    <t>12256-1</t>
  </si>
  <si>
    <t xml:space="preserve"> kruhová kamenná klenba</t>
  </si>
  <si>
    <t xml:space="preserve">HP 2014                            </t>
  </si>
  <si>
    <t>410-011</t>
  </si>
  <si>
    <t>Most v obci Budeč</t>
  </si>
  <si>
    <t>409-018</t>
  </si>
  <si>
    <t xml:space="preserve">Most za křižovatkou se silnicí II/151 směr Č.Rudolec </t>
  </si>
  <si>
    <t xml:space="preserve">kam.klenba,žlb. deska,ocelová konstrukce </t>
  </si>
  <si>
    <t xml:space="preserve">HP 2017           DSP/PDPS                  ŘSD v rámci R4                                                   </t>
  </si>
  <si>
    <t>DUR 2018, DSP/PDPS zprac.MÚ Tábor, vydáno SP - 1.etapa, SP - 2.etapa</t>
  </si>
  <si>
    <t>DUR 2009 - zajišťuje MÚ Tábor,  DSP/PDPS 2012, SP vydáno
realizace 1.etapa 2018</t>
  </si>
  <si>
    <t>Přeložka sil. II/157            6. Etapa + obchvat Srubce</t>
  </si>
  <si>
    <t>DSP/PDPS 2015, SP 2016 (předpokl.), spol.realizace s městem Rožmberk n. Vlt., realizace 2017-18 SUS</t>
  </si>
  <si>
    <t xml:space="preserve">rekonstrukce silnice </t>
  </si>
  <si>
    <t xml:space="preserve">Přeložka sil. II/156+II/157                       3. etapa </t>
  </si>
  <si>
    <t xml:space="preserve">Sloučena část 3.1 a 3.2 - pouze 3. etapa
Nutné nové DÚR, zajišťuje MM ČB  </t>
  </si>
  <si>
    <t>Studie 2012, DUR 2013, ÚR 2017, nutný dodatek ÚR 2018</t>
  </si>
  <si>
    <t>Studie 2012, oznámení EIA 2013, DUR - nutná změna územního plánu Města Dačice</t>
  </si>
  <si>
    <t>1.etapa realizace z ROP dokončena, 2.etapa dokumentace EIA 2017, DUR 2018</t>
  </si>
  <si>
    <t>Studie 2012, aktualizace ZUR 2015, EIA 2017- 2018</t>
  </si>
  <si>
    <r>
      <t xml:space="preserve">Studie 2012, oznámení EIA 2015
</t>
    </r>
    <r>
      <rPr>
        <sz val="9"/>
        <rFont val="Arial CE"/>
        <family val="0"/>
      </rPr>
      <t>DUR 2016 - 17, 
ÚR 2018</t>
    </r>
  </si>
  <si>
    <t xml:space="preserve">Vyhledávací studie 2012, aktualizace ÚP 2015, EIA 2018
</t>
  </si>
  <si>
    <r>
      <t>Vyhledávací studie 2013, nutná změna ÚP,</t>
    </r>
    <r>
      <rPr>
        <sz val="9"/>
        <rFont val="Arial CE"/>
        <family val="0"/>
      </rPr>
      <t xml:space="preserve"> EIA 2018</t>
    </r>
  </si>
  <si>
    <t>studie proveditelnosti 2014, oznámení EIA 2014, DUR, vydané ÚR 2016,  DSP, PDPS 2016, SP 2017, realizace 2017 - 2018
z I-ROP</t>
  </si>
  <si>
    <t>zařazeno do IROP (P10)
realizace 2018 - 2019</t>
  </si>
  <si>
    <t>DUR, DSP, PDPS 2016, akce s městem Lhenice 
vydané ÚR, SP, realizace 2018 až 2019, zajišťuje SÚS</t>
  </si>
  <si>
    <r>
      <t xml:space="preserve">Studie proveditelnosti 2006, DUR 2011, </t>
    </r>
    <r>
      <rPr>
        <sz val="9"/>
        <rFont val="Arial CE"/>
        <family val="0"/>
      </rPr>
      <t>ÚR 2018 - již soulad s ÚP</t>
    </r>
    <r>
      <rPr>
        <sz val="9"/>
        <rFont val="Arial CE"/>
        <family val="2"/>
      </rPr>
      <t>, křižovatka Slapy Jčk</t>
    </r>
    <r>
      <rPr>
        <sz val="9"/>
        <rFont val="Arial CE"/>
        <family val="0"/>
      </rPr>
      <t xml:space="preserve"> DSP, PDPS 2017</t>
    </r>
  </si>
  <si>
    <t>Studie 2013, oznámená EIA 2015, DUR, vydáno ÚR 2018, DSP, PDPS 2019</t>
  </si>
  <si>
    <t>Studie, DUR 1.etapa hotová , nutná aktualizace DUR 2.etapa, ÚR 2018</t>
  </si>
  <si>
    <r>
      <t xml:space="preserve">Tech.-ek. studie 2008, změna č. 4 ÚP Srubec, DUR 2014
Dokumentace </t>
    </r>
    <r>
      <rPr>
        <sz val="9"/>
        <rFont val="Arial CE"/>
        <family val="0"/>
      </rPr>
      <t>EIA 2017, Změna ZUR 2016, aktualizace DUR 2018 - 2019</t>
    </r>
  </si>
  <si>
    <t xml:space="preserve">řízení EIA, nutná aktualizace DUR 2018 </t>
  </si>
  <si>
    <t>Městský úřad - studie 2012, EIA 2018</t>
  </si>
  <si>
    <r>
      <t xml:space="preserve">studie proveditelnosti 2014, oznámení </t>
    </r>
    <r>
      <rPr>
        <sz val="9"/>
        <rFont val="Arial CE"/>
        <family val="0"/>
      </rPr>
      <t>EIA 2016, pozastaveno na žádost Města Milevska</t>
    </r>
  </si>
  <si>
    <t>Studie proveditelnosti 2015, probíhá velká EIA 2018 - 2019</t>
  </si>
  <si>
    <t>PD DUR, DSP, ZDS PDPS 2016, obec nemá fin. prostř., realizace nejdříve 2019</t>
  </si>
  <si>
    <t>Platné ÚR 2009,               Město ČB                         DSP/PDPS 2010              aktualizace DSP 2016, SP 2017, 
realizace 2017 - 2018 ve spolupráci se SM ČB
zkušební provoz od 05/2018 do 05/2019</t>
  </si>
  <si>
    <t xml:space="preserve">DSP/PDPS 2009, prodloužení SP 2017          realizace 2018 až 2019 </t>
  </si>
  <si>
    <t>Studie , dokumentace EIA,  DUR 2013, DSP/PDPS 2013 - 2014, SP 2015
realizace 2018 - 2020 Interreg V-A, AT-CZ</t>
  </si>
  <si>
    <t>Studie , dokumentace EIA, DUR 2013,  ÚR 2013, DSP/PDPS  2014, SP pro CZ vydáno 2016, pro AT vydáno 2016, realizace 2018 - 2020 Interreg V-A, AT-CZ</t>
  </si>
  <si>
    <t>Studie , dokumentace EIA, DUR 2013, ÚR 2013, DSP/PDPS 2013 - 2017, SP 2018, realizace 2018 - 2020
Interreg V-A, AT-CZ</t>
  </si>
  <si>
    <r>
      <t xml:space="preserve">Studie , dokumentace EIA, DUR 2013, ÚR 2014, DSP/PDPS 2014 - 2015, </t>
    </r>
    <r>
      <rPr>
        <sz val="9"/>
        <rFont val="Arial CE"/>
        <family val="0"/>
      </rPr>
      <t>SP 2018 zajišťuje SÚS, majetko právní vypořádání SUS</t>
    </r>
  </si>
  <si>
    <t>Studie 2009, dokumentace EIA, DUR 2014 (aktualizace DUR - GP 2016), ÚR 2017, DSP2017, PDPS 2018, 
SP 2018</t>
  </si>
  <si>
    <t>Studie 2009, dokumentace EIA,  DUR, ÚR 2017, DSP, PDPS 2018 - 2019</t>
  </si>
  <si>
    <t xml:space="preserve">Rekonstrukce průtahu Třeboň </t>
  </si>
  <si>
    <t>13</t>
  </si>
  <si>
    <t>modernizace</t>
  </si>
  <si>
    <t>S7,5
přeložka</t>
  </si>
  <si>
    <t>S 9,5    
obchvat</t>
  </si>
  <si>
    <t>-</t>
  </si>
  <si>
    <t>S 7,5   
přeložka</t>
  </si>
  <si>
    <t>S 9,5      
obchvat</t>
  </si>
  <si>
    <t>S 7,5
obchvat</t>
  </si>
  <si>
    <t>S 9,5
přeložka</t>
  </si>
  <si>
    <t>S 9,5   
 obchvat</t>
  </si>
  <si>
    <t>odstranění bodové závady - příp.přeložka   
S 9,5</t>
  </si>
  <si>
    <t>S 9,5
obchvat</t>
  </si>
  <si>
    <t xml:space="preserve">S 7,5
rekonstrukce </t>
  </si>
  <si>
    <t xml:space="preserve">rekonstrukce         </t>
  </si>
  <si>
    <t>rekonstrukce  průtahu</t>
  </si>
  <si>
    <t>Bavorov-průtah</t>
  </si>
  <si>
    <t>27,840-28,464</t>
  </si>
  <si>
    <t>PD DSP/ZDS, vydané SP, realizace 2018 kraj</t>
  </si>
  <si>
    <t>72,040-72,792  78,534-79,246  78,550-78,644</t>
  </si>
  <si>
    <t>19,815-20,964</t>
  </si>
  <si>
    <t>P 12</t>
  </si>
  <si>
    <t>Vesce průtah</t>
  </si>
  <si>
    <t>25,694-26,514</t>
  </si>
  <si>
    <t>Svinky průtah</t>
  </si>
  <si>
    <t>20,410-22,632</t>
  </si>
  <si>
    <t>Vlastiboř průtah</t>
  </si>
  <si>
    <t>22,221-22,923</t>
  </si>
  <si>
    <t>Záluží průtah</t>
  </si>
  <si>
    <t>24,286-24,489</t>
  </si>
  <si>
    <t>6,863-7,102  9,713-10,456</t>
  </si>
  <si>
    <t>II/152          II/406</t>
  </si>
  <si>
    <t>Slavonice, kruhový objezd II. u nádraží ČD, směr Rakousko</t>
  </si>
  <si>
    <t>20,065-20,175      46,804-46,844</t>
  </si>
  <si>
    <t>PD DSP/ZDS, vydané UR</t>
  </si>
  <si>
    <t>II/123</t>
  </si>
  <si>
    <t>Silnice II/123 Jistebnice, úprava tělesa vozovky</t>
  </si>
  <si>
    <t>8,720-8,880</t>
  </si>
  <si>
    <t>PD DSP/ZDS, projektuje se</t>
  </si>
  <si>
    <t>Stabilizace svahu - opěrná zeď Dráchov</t>
  </si>
  <si>
    <t>43,651-43,700</t>
  </si>
  <si>
    <t>PD DSP/ZDS, nesouhlas vlastníků</t>
  </si>
  <si>
    <t>II/161                     II/163</t>
  </si>
  <si>
    <t>Rekonstrukce silnice II/161 v průtahu města Vyšší Brod</t>
  </si>
  <si>
    <t>0,000-0,780          28,711-28,860</t>
  </si>
  <si>
    <t>PD DSP/ZDS, jednání s vlastníky</t>
  </si>
  <si>
    <t>II/151               II/406</t>
  </si>
  <si>
    <t>Silnice II/151 a II/406 rek. Palackého náměstí v Dačicích</t>
  </si>
  <si>
    <t>32,578-32,802   36,401-36,540</t>
  </si>
  <si>
    <t>PD DSP/ZDS, město řeší finální podobu křižovatky</t>
  </si>
  <si>
    <t>Silnice II/122, úprava průtahu Senožaty</t>
  </si>
  <si>
    <t>28,296-28,920</t>
  </si>
  <si>
    <t>Strážkovice</t>
  </si>
  <si>
    <t>22,520-22,813</t>
  </si>
  <si>
    <t>PD ANO</t>
  </si>
  <si>
    <t>Silnice II/152 v průtahu St. Město pod Land.</t>
  </si>
  <si>
    <t>12,470-13,050</t>
  </si>
  <si>
    <t>Rekonstrukce silnice II/141 u Dřemlinského rybníka</t>
  </si>
  <si>
    <t>16,80517,255</t>
  </si>
  <si>
    <t>Opěrná zeď podél komunikace II/161 u Vyššího Brodu</t>
  </si>
  <si>
    <t>0,780-1,400</t>
  </si>
  <si>
    <t>Odvodnění a oprava OZ podél silnice II/163 Vyšší Brod</t>
  </si>
  <si>
    <t>27,846-28,174</t>
  </si>
  <si>
    <t>36,706-46,466</t>
  </si>
  <si>
    <t>II/164</t>
  </si>
  <si>
    <t>Přeložka silnice II/164 Lomy</t>
  </si>
  <si>
    <t>11,115-12,055</t>
  </si>
  <si>
    <t>Úprava křiž. II/141, III/12243 a ulic Staropoštovská, A. Křížka a Tylova ve Vodňanech</t>
  </si>
  <si>
    <t>19,130-19,250</t>
  </si>
  <si>
    <t>PD DUR, nutná změna UP města</t>
  </si>
  <si>
    <t>II/603        II/146</t>
  </si>
  <si>
    <t xml:space="preserve">U Chotýčan nepřehledná křižovatka </t>
  </si>
  <si>
    <t>43,360-43,430       7,190-7,257</t>
  </si>
  <si>
    <t>8,560-8,800</t>
  </si>
  <si>
    <t>nutná PD</t>
  </si>
  <si>
    <t>2,172-2,932 3,172-3,512</t>
  </si>
  <si>
    <t>Zabezpečení svahu II/161 Studánky</t>
  </si>
  <si>
    <t>2,706-3,230</t>
  </si>
  <si>
    <t>nutná PD DSP/ZDS</t>
  </si>
  <si>
    <t xml:space="preserve">Rekonstrukce křižovatky II/105 Hluboká nad Vltavou </t>
  </si>
  <si>
    <t>122,64-122,69</t>
  </si>
  <si>
    <t>Přeložka silnice II/151 Kunžak</t>
  </si>
  <si>
    <t>12,990-13,766</t>
  </si>
  <si>
    <t xml:space="preserve"> nutná PD DUR</t>
  </si>
  <si>
    <t>Čepřovice-průtah</t>
  </si>
  <si>
    <t>6,600-6,920</t>
  </si>
  <si>
    <t>7,100-7,700</t>
  </si>
  <si>
    <t>Ledenice OK III/14611</t>
  </si>
  <si>
    <t>41,114-41,133  + větve</t>
  </si>
  <si>
    <t>Vodňany-průtah</t>
  </si>
  <si>
    <t>19,250-19,815</t>
  </si>
  <si>
    <t>III/14611</t>
  </si>
  <si>
    <t>Rekonstrukce silnice III/14611 Dobrá Voda</t>
  </si>
  <si>
    <t>9,390-9,524</t>
  </si>
  <si>
    <t>PD DSP/ZDS, vydané SP</t>
  </si>
  <si>
    <t>III/10575</t>
  </si>
  <si>
    <t>Homogenizace silnice III/10575 Hluboká - Hrdějovice</t>
  </si>
  <si>
    <t>0,000-3,930</t>
  </si>
  <si>
    <t>Č. Budějovice Branišovská ul.</t>
  </si>
  <si>
    <t>0,000-1,160</t>
  </si>
  <si>
    <t>II/156 
II/155</t>
  </si>
  <si>
    <t>11,256-13,250   22,265-22,813</t>
  </si>
  <si>
    <t>II/154      III/15618</t>
  </si>
  <si>
    <t>21,420        21,367-21,506</t>
  </si>
  <si>
    <t>Milevsko průtah, Veselíčko průtah, zeď Veselíčko</t>
  </si>
  <si>
    <t>Trhové Sviny, Trocnovská ulice</t>
  </si>
  <si>
    <t>Paseky - Albrechtice</t>
  </si>
  <si>
    <t>Průtah Kaplice</t>
  </si>
  <si>
    <t>Čestice průtah</t>
  </si>
  <si>
    <t>39 000
1.etapa</t>
  </si>
  <si>
    <t>PD DUR, 
projektuje se</t>
  </si>
  <si>
    <t>PD DUR, 
příprava UR</t>
  </si>
  <si>
    <t>kruhový objezd</t>
  </si>
  <si>
    <t>opěrná zeď</t>
  </si>
  <si>
    <t>464 023
1. etapa</t>
  </si>
  <si>
    <t>46 600
SUS
114 600
celkem</t>
  </si>
  <si>
    <t xml:space="preserve">Studie 2012, MUK Roudné DUR 2014, oznámení EIA, 
1.etapa km 0,000 - 2,670 DUR 2014-15, ÚR 2017, DSP 2018, PDPS 2019
2.etapa oznámení EIA 2014, řízení EIA 2016, DIP 2017
 </t>
  </si>
  <si>
    <t>Studie proveditelnosti 2017, přerušeno 
na žádost obce</t>
  </si>
  <si>
    <t>P 11C, 
realizace 2019</t>
  </si>
  <si>
    <t>p.č.
v BK</t>
  </si>
  <si>
    <t>Délka
v km</t>
  </si>
  <si>
    <t>Kate
gorie</t>
  </si>
  <si>
    <t xml:space="preserve"> Kate
gorie</t>
  </si>
  <si>
    <t>Plocha tis. m2</t>
  </si>
  <si>
    <t>Typ opravy</t>
  </si>
  <si>
    <t>str. 8 - 12</t>
  </si>
  <si>
    <t>Opravy a modernizace silnic III. třídy základní a páteřní síťě</t>
  </si>
  <si>
    <t>Okres/     Závod</t>
  </si>
  <si>
    <t>Pořadí</t>
  </si>
  <si>
    <t>Financování z projektu</t>
  </si>
  <si>
    <t>Třída silnice</t>
  </si>
  <si>
    <t xml:space="preserve">Název (identifikace silnice)                                                                           </t>
  </si>
  <si>
    <t>Délka [km]</t>
  </si>
  <si>
    <t>Ø šířka     [m]</t>
  </si>
  <si>
    <r>
      <t>Ø orientační náklady na 1 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vč. DPH  [Kč]</t>
    </r>
  </si>
  <si>
    <t>Předpokládané fin.prostředky vč.DPH  [Kč]</t>
  </si>
  <si>
    <t>Hodnocení stavebního stavu                (1 ze 7 kritérií)</t>
  </si>
  <si>
    <t>Celkové bodové hodnocení (7 kritérií)</t>
  </si>
  <si>
    <t>od  [km]</t>
  </si>
  <si>
    <t>do [km]</t>
  </si>
  <si>
    <t>SFDI 2018 II</t>
  </si>
  <si>
    <t>III</t>
  </si>
  <si>
    <t>00354</t>
  </si>
  <si>
    <t>Včelná</t>
  </si>
  <si>
    <t>14539</t>
  </si>
  <si>
    <t>14613</t>
  </si>
  <si>
    <t>les za Ledenicemi - Vranín</t>
  </si>
  <si>
    <t>1545</t>
  </si>
  <si>
    <t>Čížkrajice - kř. III/1548</t>
  </si>
  <si>
    <t>12253</t>
  </si>
  <si>
    <t>před Čakovem</t>
  </si>
  <si>
    <t>4, 5</t>
  </si>
  <si>
    <t>Záboří</t>
  </si>
  <si>
    <t>14330</t>
  </si>
  <si>
    <t>Litvínovice</t>
  </si>
  <si>
    <t>15529</t>
  </si>
  <si>
    <t>Hamr - most 15529-2</t>
  </si>
  <si>
    <t>Doudleby - Plav</t>
  </si>
  <si>
    <t>Roudné - Č. Budějovice</t>
  </si>
  <si>
    <t>před MUK s I/3 u Kam. Újezdu</t>
  </si>
  <si>
    <t>Doly-Kamenný Újezd</t>
  </si>
  <si>
    <t>10575</t>
  </si>
  <si>
    <t>před Hrdějovicemi</t>
  </si>
  <si>
    <t>Svatá Trojice - Trhové Sviny</t>
  </si>
  <si>
    <t>15430</t>
  </si>
  <si>
    <t>kř. III/15428 - Třebeč</t>
  </si>
  <si>
    <t>15618</t>
  </si>
  <si>
    <t>Nové Hrady</t>
  </si>
  <si>
    <t>Bubenský rybník - Dubné</t>
  </si>
  <si>
    <t>14611</t>
  </si>
  <si>
    <t>les před N. Třebotovicemi</t>
  </si>
  <si>
    <t>15616</t>
  </si>
  <si>
    <t>4 ,5</t>
  </si>
  <si>
    <t>před státní hranicí</t>
  </si>
  <si>
    <t>14314</t>
  </si>
  <si>
    <t>průtah Mříč</t>
  </si>
  <si>
    <t>14811</t>
  </si>
  <si>
    <t>průtah Vydří</t>
  </si>
  <si>
    <t>4086</t>
  </si>
  <si>
    <t>průtah Dačice</t>
  </si>
  <si>
    <t>průtah Staré Hobzí</t>
  </si>
  <si>
    <t>Políkno - Jindřichův Hradec</t>
  </si>
  <si>
    <t>10245</t>
  </si>
  <si>
    <t>Kožlí</t>
  </si>
  <si>
    <t>12117</t>
  </si>
  <si>
    <t>Nevězice</t>
  </si>
  <si>
    <t>průtah Horní Chrášťany</t>
  </si>
  <si>
    <t>01912</t>
  </si>
  <si>
    <t>Tábor x I/19 - Písecké rozcestí</t>
  </si>
  <si>
    <t>13531</t>
  </si>
  <si>
    <t>Tučapy - Brandlín</t>
  </si>
  <si>
    <t>1359</t>
  </si>
  <si>
    <t>skládka Želeč - Ústrašice</t>
  </si>
  <si>
    <t>CELKEM [ km ]</t>
  </si>
  <si>
    <t xml:space="preserve">CELKEM </t>
  </si>
  <si>
    <t>Opravy a modernizace silnic II. třídy základní a páteřní síťě</t>
  </si>
  <si>
    <t>P 11 A</t>
  </si>
  <si>
    <t>II</t>
  </si>
  <si>
    <t>141</t>
  </si>
  <si>
    <t>Sedlec - rekonstrukce</t>
  </si>
  <si>
    <t>IPRUM</t>
  </si>
  <si>
    <t>Modernizace  Hluboká n.Vlt.  - Lišov</t>
  </si>
  <si>
    <t>105</t>
  </si>
  <si>
    <t>122</t>
  </si>
  <si>
    <t>Nuzice - rekonstrukce</t>
  </si>
  <si>
    <t>154</t>
  </si>
  <si>
    <t>Rychnov u N. H. - kř. III/15414</t>
  </si>
  <si>
    <t>156</t>
  </si>
  <si>
    <t>Netěchovice</t>
  </si>
  <si>
    <t>146</t>
  </si>
  <si>
    <t xml:space="preserve"> MUK I/3</t>
  </si>
  <si>
    <t>147</t>
  </si>
  <si>
    <t>Týn n.Vlt. Veselská ul.</t>
  </si>
  <si>
    <t>Údolí u N.H. zač. zástavby</t>
  </si>
  <si>
    <t>159</t>
  </si>
  <si>
    <t>Neznašov - most 159-003</t>
  </si>
  <si>
    <t>Neznašov most</t>
  </si>
  <si>
    <t>most 159-004 - Týn n. Vlt.</t>
  </si>
  <si>
    <t>Týn n. Vlt. - Židova strouha</t>
  </si>
  <si>
    <t>157</t>
  </si>
  <si>
    <t>Č. Bud.- Ledenická, Dobrovod.ul.</t>
  </si>
  <si>
    <t>155</t>
  </si>
  <si>
    <t>u Branovic</t>
  </si>
  <si>
    <t>Borovany ke kř. III/14618</t>
  </si>
  <si>
    <t>Svaryšov</t>
  </si>
  <si>
    <t>křiž. s II/122</t>
  </si>
  <si>
    <t>Rychnov u N. Hradů</t>
  </si>
  <si>
    <t>za Lipnicí</t>
  </si>
  <si>
    <t>Dražíč</t>
  </si>
  <si>
    <t>Hluboká n.Vlt. před OK u Penny</t>
  </si>
  <si>
    <t>Hluboká n.Vlt. - kř. III/10582</t>
  </si>
  <si>
    <t>Borovany k vodojemu</t>
  </si>
  <si>
    <t>db. Růžov - les před Ledenicemi</t>
  </si>
  <si>
    <t>Č.B. Okružní ul. a Rudolfovská tř.</t>
  </si>
  <si>
    <t>Vráto - Rudolfov</t>
  </si>
  <si>
    <t>Č. Bud. Okružní ul. u rybníka</t>
  </si>
  <si>
    <t>634</t>
  </si>
  <si>
    <t>Na Klaudě před kř. I/34</t>
  </si>
  <si>
    <t>Č. Budějovice Okružní ul. u VOŠ</t>
  </si>
  <si>
    <t>za kř. III/10576</t>
  </si>
  <si>
    <t>Nuzice</t>
  </si>
  <si>
    <t>Č. Budějovice Dobrovodská ul.</t>
  </si>
  <si>
    <t>les před Bzím</t>
  </si>
  <si>
    <t>za Bzím</t>
  </si>
  <si>
    <t>143</t>
  </si>
  <si>
    <t>před Dvorem Koroseky</t>
  </si>
  <si>
    <t>Týn n.Vlt. kř. III/1472 - Solní ul.</t>
  </si>
  <si>
    <t>Chlumec kř. III/10579a</t>
  </si>
  <si>
    <t>Kočín</t>
  </si>
  <si>
    <t>Kočín - Dříteň</t>
  </si>
  <si>
    <t>Trhové Sviny, Nové Město</t>
  </si>
  <si>
    <t>Lišov</t>
  </si>
  <si>
    <t>161</t>
  </si>
  <si>
    <t>Vyšší Brod-Studánky</t>
  </si>
  <si>
    <t>Studánky-st.hr.ČR</t>
  </si>
  <si>
    <t>P 11 G</t>
  </si>
  <si>
    <t>163</t>
  </si>
  <si>
    <t>Čertova stěna</t>
  </si>
  <si>
    <t>166</t>
  </si>
  <si>
    <t>hráz Lipno nad Vltavou</t>
  </si>
  <si>
    <t>před Ličovem</t>
  </si>
  <si>
    <t>162</t>
  </si>
  <si>
    <t>x III/1605-Veleslavice</t>
  </si>
  <si>
    <t>hr.okr.PT-Kuklov - Brloh</t>
  </si>
  <si>
    <t>průtah Černá v Pošumaví</t>
  </si>
  <si>
    <t>stoupání před Milnou</t>
  </si>
  <si>
    <t>průtah Blatná</t>
  </si>
  <si>
    <t>Rojšín-Chlum</t>
  </si>
  <si>
    <t>P 11 B</t>
  </si>
  <si>
    <t>152</t>
  </si>
  <si>
    <t>Nová Bystřice -Klášter</t>
  </si>
  <si>
    <t>128</t>
  </si>
  <si>
    <t>průtah Jindřichův Hradec</t>
  </si>
  <si>
    <t>151</t>
  </si>
  <si>
    <t>Klášter - Staré město pod Landštejnem</t>
  </si>
  <si>
    <t>406</t>
  </si>
  <si>
    <t>409</t>
  </si>
  <si>
    <t>Studená - Horní Němčice</t>
  </si>
  <si>
    <t>Kunžak - kř. II/409</t>
  </si>
  <si>
    <t>164</t>
  </si>
  <si>
    <t>Hospříz - Kunžak</t>
  </si>
  <si>
    <t>hr. kraje - Dačice</t>
  </si>
  <si>
    <t>Hrachoviště - Branná</t>
  </si>
  <si>
    <t>407</t>
  </si>
  <si>
    <t>Hříšice - kř. III/4076</t>
  </si>
  <si>
    <t>149</t>
  </si>
  <si>
    <t>kř. III/1491 - Bílá</t>
  </si>
  <si>
    <t>Bílá - kř. II/128</t>
  </si>
  <si>
    <t>průtah Třeboň</t>
  </si>
  <si>
    <t>průtah Domanín</t>
  </si>
  <si>
    <t>Slavonice - st. hranice</t>
  </si>
  <si>
    <t>Lodhéřov - Jindřichův Hradec</t>
  </si>
  <si>
    <t>Albrechtice nad Vlt.</t>
  </si>
  <si>
    <t>Přeborov</t>
  </si>
  <si>
    <t xml:space="preserve">Březí </t>
  </si>
  <si>
    <t>Bernartice</t>
  </si>
  <si>
    <t>138</t>
  </si>
  <si>
    <t>Záhoří</t>
  </si>
  <si>
    <t>123</t>
  </si>
  <si>
    <t>Nosetín</t>
  </si>
  <si>
    <t>121</t>
  </si>
  <si>
    <t>Rakovické Chalupy</t>
  </si>
  <si>
    <t>Zvíkov</t>
  </si>
  <si>
    <t>Velká</t>
  </si>
  <si>
    <t>Veselíčko</t>
  </si>
  <si>
    <t>Záhoří, Jehnědno</t>
  </si>
  <si>
    <t>139</t>
  </si>
  <si>
    <t>Nepodřice</t>
  </si>
  <si>
    <t>140</t>
  </si>
  <si>
    <t>Putim</t>
  </si>
  <si>
    <t>175</t>
  </si>
  <si>
    <t>Pohoří</t>
  </si>
  <si>
    <t>P 11 D</t>
  </si>
  <si>
    <t>144</t>
  </si>
  <si>
    <t>P11 D</t>
  </si>
  <si>
    <t>průtah Podeřiště</t>
  </si>
  <si>
    <t>Podeřiště - Netolice</t>
  </si>
  <si>
    <t>145</t>
  </si>
  <si>
    <t xml:space="preserve">průtah Zdíkovec </t>
  </si>
  <si>
    <t>průtah Zdíkov</t>
  </si>
  <si>
    <t>Chalupy- Stachy</t>
  </si>
  <si>
    <t xml:space="preserve">průtah Stachy </t>
  </si>
  <si>
    <t>průtah Vimperk</t>
  </si>
  <si>
    <t>P12</t>
  </si>
  <si>
    <t>Žárovná - Pěčnov</t>
  </si>
  <si>
    <t>horizont nad Husincem</t>
  </si>
  <si>
    <t>průtah Prachatice</t>
  </si>
  <si>
    <t>Vlachovo Březí - křiž. III/14418</t>
  </si>
  <si>
    <t>Netolice - Podroužek</t>
  </si>
  <si>
    <t>170</t>
  </si>
  <si>
    <t>Přečín - Vacov</t>
  </si>
  <si>
    <t>průtah Vacov - Zdíkovec</t>
  </si>
  <si>
    <t>průtah  Smědeč</t>
  </si>
  <si>
    <t>průtah Žíchovec</t>
  </si>
  <si>
    <t>Žíchovec - Těšovice</t>
  </si>
  <si>
    <t>Libínské Sedlo - křiž.III/14133</t>
  </si>
  <si>
    <t>křiž.III/14133 - Blažejovice</t>
  </si>
  <si>
    <t>Dřešín, průtah-U Pelicha</t>
  </si>
  <si>
    <t>173</t>
  </si>
  <si>
    <t>Strakonice-Radomyšl</t>
  </si>
  <si>
    <t>kř.I/4- Němětice</t>
  </si>
  <si>
    <t>Nihošovice</t>
  </si>
  <si>
    <t>Nihošovice-Češtice</t>
  </si>
  <si>
    <t>Češtice-Dřešín</t>
  </si>
  <si>
    <t>Blatná-průtah</t>
  </si>
  <si>
    <t>Blatná-Skaličany, průtah</t>
  </si>
  <si>
    <t>Pivkovice-průtah</t>
  </si>
  <si>
    <t>hr.okr.PI-Drahonice-průtah</t>
  </si>
  <si>
    <t>Radomyšl-Rojice</t>
  </si>
  <si>
    <t>Rojice-kř.I/20</t>
  </si>
  <si>
    <t>174</t>
  </si>
  <si>
    <t>Bělčice-průtah</t>
  </si>
  <si>
    <t>Bělčice-Kocelovice</t>
  </si>
  <si>
    <t>Vahlovice-Myštice-kř.III/1754</t>
  </si>
  <si>
    <t>kř.III/1754-Svobodka</t>
  </si>
  <si>
    <t>P 11 C</t>
  </si>
  <si>
    <t>137</t>
  </si>
  <si>
    <t>nová úprava - Dolní Hrachovice</t>
  </si>
  <si>
    <t>MK Dub - Vřesce</t>
  </si>
  <si>
    <t>Tábor Křiž.nám. - Kotnov. brána</t>
  </si>
  <si>
    <t>Tábor Švehl. most - Slapy</t>
  </si>
  <si>
    <t>Tábor Vožická ulice</t>
  </si>
  <si>
    <t>Tábor Budějovická ulice</t>
  </si>
  <si>
    <t>Slapy průtah</t>
  </si>
  <si>
    <t>603</t>
  </si>
  <si>
    <t>SFDI 2018 I</t>
  </si>
  <si>
    <t>120</t>
  </si>
  <si>
    <t>hranice kraje - x II/122</t>
  </si>
  <si>
    <t>Tábor Vyhlídka - x Mýto</t>
  </si>
  <si>
    <t>135</t>
  </si>
  <si>
    <t>Sudoměřice u Bechyně x II/137</t>
  </si>
  <si>
    <t>Sudoměřice u Bechyně x II/135</t>
  </si>
  <si>
    <t>Mladá Vožice průtah</t>
  </si>
  <si>
    <t>Nadějkov</t>
  </si>
  <si>
    <t>Petříkovice</t>
  </si>
  <si>
    <t>x Hodkov - Zvěstonín</t>
  </si>
  <si>
    <t>Zvěstonín - Jistebnice</t>
  </si>
  <si>
    <t>Borotín průtah</t>
  </si>
  <si>
    <t>Blanice průtah</t>
  </si>
  <si>
    <t>Blanice - Dolní Hrachovice</t>
  </si>
  <si>
    <t>Dolní Hrachovice průtah</t>
  </si>
  <si>
    <t>Ratibořské Hory průtah</t>
  </si>
  <si>
    <t>les před Turovcem</t>
  </si>
  <si>
    <t>str.13 - 18</t>
  </si>
  <si>
    <t>str. 22 - 23</t>
  </si>
  <si>
    <t>str. 24 - 39</t>
  </si>
  <si>
    <t>na území Jihočeského kraje - aktualizace 2018</t>
  </si>
  <si>
    <t>Silnice v lokalitě Pinskrův Dvůr, (vých.od ČK)</t>
  </si>
  <si>
    <t>Čertova stěna - Herbertov</t>
  </si>
  <si>
    <t>Střemily-Chvalšiny, průtah Chvalšiny</t>
  </si>
  <si>
    <t>Č. Budějovice  Husova třída</t>
  </si>
  <si>
    <t>Úsek Hůrka (žel. zast. Černá v Poš.) - Hodňov</t>
  </si>
  <si>
    <t>Most za Suchdolem n/L, směr Dvory n/L</t>
  </si>
  <si>
    <t>Most přes potok za obcí Nová Ves</t>
  </si>
  <si>
    <t>Most přes potok za obcí Hluboká nad Vltavou</t>
  </si>
  <si>
    <t>Most přes potok v obci Trhové Sviny</t>
  </si>
  <si>
    <t>Most přes Svinenský potok v obci Trhové Sviny</t>
  </si>
  <si>
    <t>Most u Řepického rybníka</t>
  </si>
  <si>
    <t>Most přes sil I/3 u obce Boršov-MUK Boršov</t>
  </si>
  <si>
    <t>Most přes stoku před obcí Sedlíkovice</t>
  </si>
  <si>
    <t>Most přes potok za obcí Rančice</t>
  </si>
  <si>
    <t>Most přes potok v obci Dobřejovice</t>
  </si>
  <si>
    <t>Most přes Pašinovický potok za obcí Něchov</t>
  </si>
  <si>
    <t>Most přes stoku u elektrárny Mydlovary</t>
  </si>
  <si>
    <t>Most přes potok před obcí Holubovská Bašta</t>
  </si>
  <si>
    <t>Most přes meliorační stoku před obcí Lom</t>
  </si>
  <si>
    <t>Most v obci Čejetice</t>
  </si>
  <si>
    <t>oprava mostu 
(výměna NK)</t>
  </si>
  <si>
    <t xml:space="preserve">nutná změna ÚP, nutné zadání DUR </t>
  </si>
  <si>
    <t>SFDI 2018 I.I.</t>
  </si>
  <si>
    <t>Č. Budějovice - Staré Hodějovice</t>
  </si>
  <si>
    <t>Č. Budějovice, Nové Hodějovice</t>
  </si>
  <si>
    <t>Příloha č. 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</si>
</sst>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00"/>
    <numFmt numFmtId="167" formatCode="000"/>
    <numFmt numFmtId="168" formatCode="0.000000000"/>
    <numFmt numFmtId="169" formatCode="0.0000"/>
    <numFmt numFmtId="170" formatCode="0.00000"/>
    <numFmt numFmtId="171" formatCode="0.000000"/>
    <numFmt numFmtId="172" formatCode="#,##0.0"/>
    <numFmt numFmtId="173" formatCode="#,##0.0000"/>
    <numFmt numFmtId="174" formatCode="#,##0\ _K_č"/>
    <numFmt numFmtId="175" formatCode="#,##0.00\ _K_č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_-* #,##0\ _K_č_-;\-* #,##0\ _K_č_-;_-* &quot;-&quot;??\ _K_č_-;_-@_-"/>
    <numFmt numFmtId="181" formatCode="_-* #,##0.0\ _K_č_-;\-* #,##0.0\ _K_č_-;_-* &quot;-&quot;??\ _K_č_-;_-@_-"/>
    <numFmt numFmtId="182" formatCode="#,##0.00\ &quot;Kč&quot;"/>
    <numFmt numFmtId="183" formatCode="#,##0_ ;\-#,##0\ "/>
    <numFmt numFmtId="184" formatCode="#,##0\ &quot;Kč&quot;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CE"/>
      <family val="2"/>
    </font>
    <font>
      <sz val="10"/>
      <name val="Arial CE"/>
      <family val="0"/>
    </font>
    <font>
      <sz val="8"/>
      <name val="Arial CE"/>
      <family val="2"/>
    </font>
    <font>
      <sz val="10"/>
      <name val="Arial"/>
      <family val="2"/>
    </font>
    <font>
      <strike/>
      <sz val="9"/>
      <name val="Arial CE"/>
      <family val="2"/>
    </font>
    <font>
      <b/>
      <sz val="9"/>
      <name val="Arial CE"/>
      <family val="2"/>
    </font>
    <font>
      <i/>
      <sz val="9"/>
      <name val="Arial"/>
      <family val="2"/>
    </font>
    <font>
      <sz val="12"/>
      <name val="Arial"/>
      <family val="2"/>
    </font>
    <font>
      <sz val="12"/>
      <color indexed="10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 CE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 CE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medium"/>
      <right style="thin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27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66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3" fillId="33" borderId="10" xfId="5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51" applyFont="1" applyFill="1" applyBorder="1" applyAlignment="1">
      <alignment vertical="top" wrapText="1"/>
      <protection/>
    </xf>
    <xf numFmtId="0" fontId="3" fillId="34" borderId="10" xfId="51" applyFont="1" applyFill="1" applyBorder="1" applyAlignment="1">
      <alignment horizontal="center" vertical="top" wrapText="1"/>
      <protection/>
    </xf>
    <xf numFmtId="0" fontId="3" fillId="34" borderId="10" xfId="51" applyFont="1" applyFill="1" applyBorder="1" applyAlignment="1">
      <alignment vertical="top" wrapText="1"/>
      <protection/>
    </xf>
    <xf numFmtId="164" fontId="3" fillId="34" borderId="10" xfId="51" applyNumberFormat="1" applyFont="1" applyFill="1" applyBorder="1" applyAlignment="1">
      <alignment horizontal="center" vertical="top" wrapText="1"/>
      <protection/>
    </xf>
    <xf numFmtId="165" fontId="3" fillId="34" borderId="10" xfId="51" applyNumberFormat="1" applyFont="1" applyFill="1" applyBorder="1" applyAlignment="1">
      <alignment horizontal="center" vertical="top" wrapText="1"/>
      <protection/>
    </xf>
    <xf numFmtId="0" fontId="3" fillId="34" borderId="10" xfId="51" applyFont="1" applyFill="1" applyBorder="1" applyAlignment="1">
      <alignment horizontal="center" vertical="top" wrapText="1"/>
      <protection/>
    </xf>
    <xf numFmtId="3" fontId="3" fillId="34" borderId="10" xfId="51" applyNumberFormat="1" applyFont="1" applyFill="1" applyBorder="1" applyAlignment="1">
      <alignment horizontal="center" vertical="top" wrapText="1"/>
      <protection/>
    </xf>
    <xf numFmtId="167" fontId="3" fillId="34" borderId="10" xfId="51" applyNumberFormat="1" applyFont="1" applyFill="1" applyBorder="1" applyAlignment="1">
      <alignment horizontal="center" vertical="top" wrapText="1"/>
      <protection/>
    </xf>
    <xf numFmtId="0" fontId="3" fillId="34" borderId="10" xfId="51" applyFont="1" applyFill="1" applyBorder="1" applyAlignment="1">
      <alignment vertical="top" wrapText="1"/>
      <protection/>
    </xf>
    <xf numFmtId="166" fontId="3" fillId="34" borderId="10" xfId="34" applyNumberFormat="1" applyFont="1" applyFill="1" applyBorder="1" applyAlignment="1">
      <alignment horizontal="center" vertical="top" wrapText="1"/>
    </xf>
    <xf numFmtId="0" fontId="3" fillId="33" borderId="10" xfId="51" applyFont="1" applyFill="1" applyBorder="1" applyAlignment="1">
      <alignment horizontal="center" vertical="top" wrapText="1"/>
      <protection/>
    </xf>
    <xf numFmtId="166" fontId="3" fillId="33" borderId="10" xfId="34" applyNumberFormat="1" applyFont="1" applyFill="1" applyBorder="1" applyAlignment="1">
      <alignment horizontal="center" vertical="top" wrapText="1"/>
    </xf>
    <xf numFmtId="3" fontId="3" fillId="33" borderId="10" xfId="51" applyNumberFormat="1" applyFont="1" applyFill="1" applyBorder="1" applyAlignment="1">
      <alignment horizontal="center" vertical="top" wrapText="1"/>
      <protection/>
    </xf>
    <xf numFmtId="166" fontId="3" fillId="34" borderId="10" xfId="34" applyNumberFormat="1" applyFont="1" applyFill="1" applyBorder="1" applyAlignment="1">
      <alignment horizontal="center" vertical="top" wrapText="1"/>
    </xf>
    <xf numFmtId="0" fontId="3" fillId="33" borderId="10" xfId="50" applyFont="1" applyFill="1" applyBorder="1" applyAlignment="1">
      <alignment horizontal="center" vertical="top"/>
      <protection/>
    </xf>
    <xf numFmtId="0" fontId="3" fillId="33" borderId="10" xfId="50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3" fillId="33" borderId="10" xfId="50" applyFont="1" applyFill="1" applyBorder="1" applyAlignment="1">
      <alignment vertical="top" wrapText="1"/>
      <protection/>
    </xf>
    <xf numFmtId="165" fontId="3" fillId="33" borderId="10" xfId="50" applyNumberFormat="1" applyFont="1" applyFill="1" applyBorder="1" applyAlignment="1">
      <alignment horizontal="center" vertical="top" wrapText="1"/>
      <protection/>
    </xf>
    <xf numFmtId="164" fontId="3" fillId="33" borderId="10" xfId="50" applyNumberFormat="1" applyFont="1" applyFill="1" applyBorder="1" applyAlignment="1">
      <alignment horizontal="center" vertical="top" wrapText="1"/>
      <protection/>
    </xf>
    <xf numFmtId="166" fontId="3" fillId="33" borderId="10" xfId="50" applyNumberFormat="1" applyFont="1" applyFill="1" applyBorder="1" applyAlignment="1">
      <alignment horizontal="center" vertical="top" wrapText="1"/>
      <protection/>
    </xf>
    <xf numFmtId="3" fontId="3" fillId="33" borderId="10" xfId="50" applyNumberFormat="1" applyFont="1" applyFill="1" applyBorder="1" applyAlignment="1">
      <alignment horizontal="center" vertical="top" wrapText="1"/>
      <protection/>
    </xf>
    <xf numFmtId="167" fontId="3" fillId="33" borderId="10" xfId="50" applyNumberFormat="1" applyFont="1" applyFill="1" applyBorder="1" applyAlignment="1">
      <alignment horizontal="left" vertical="top" wrapText="1"/>
      <protection/>
    </xf>
    <xf numFmtId="3" fontId="3" fillId="34" borderId="10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66" fontId="3" fillId="0" borderId="10" xfId="34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0" xfId="51" applyFont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3" fontId="3" fillId="34" borderId="10" xfId="50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vertical="top" wrapText="1"/>
    </xf>
    <xf numFmtId="164" fontId="3" fillId="33" borderId="10" xfId="51" applyNumberFormat="1" applyFont="1" applyFill="1" applyBorder="1" applyAlignment="1">
      <alignment horizontal="center" vertical="top" wrapText="1"/>
      <protection/>
    </xf>
    <xf numFmtId="165" fontId="3" fillId="33" borderId="10" xfId="51" applyNumberFormat="1" applyFont="1" applyFill="1" applyBorder="1" applyAlignment="1">
      <alignment horizontal="center" vertical="top" wrapText="1"/>
      <protection/>
    </xf>
    <xf numFmtId="0" fontId="4" fillId="0" borderId="0" xfId="50">
      <alignment/>
      <protection/>
    </xf>
    <xf numFmtId="164" fontId="4" fillId="0" borderId="0" xfId="50" applyNumberFormat="1" applyAlignment="1">
      <alignment horizontal="center"/>
      <protection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51">
      <alignment/>
      <protection/>
    </xf>
    <xf numFmtId="0" fontId="14" fillId="0" borderId="0" xfId="0" applyFont="1" applyAlignment="1">
      <alignment/>
    </xf>
    <xf numFmtId="0" fontId="4" fillId="0" borderId="0" xfId="50" applyBorder="1">
      <alignment/>
      <protection/>
    </xf>
    <xf numFmtId="0" fontId="0" fillId="0" borderId="0" xfId="0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50" applyFont="1" applyFill="1" applyBorder="1" applyAlignment="1">
      <alignment horizontal="center" vertical="top" wrapText="1"/>
      <protection/>
    </xf>
    <xf numFmtId="164" fontId="3" fillId="0" borderId="10" xfId="50" applyNumberFormat="1" applyFont="1" applyFill="1" applyBorder="1" applyAlignment="1">
      <alignment horizontal="center" vertical="top" wrapText="1"/>
      <protection/>
    </xf>
    <xf numFmtId="166" fontId="3" fillId="0" borderId="10" xfId="50" applyNumberFormat="1" applyFont="1" applyFill="1" applyBorder="1" applyAlignment="1">
      <alignment horizontal="center" vertical="top" wrapText="1"/>
      <protection/>
    </xf>
    <xf numFmtId="3" fontId="3" fillId="0" borderId="10" xfId="50" applyNumberFormat="1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3" fontId="3" fillId="33" borderId="10" xfId="34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2" fontId="3" fillId="0" borderId="10" xfId="50" applyNumberFormat="1" applyFont="1" applyFill="1" applyBorder="1" applyAlignment="1">
      <alignment horizontal="left" vertical="top" wrapText="1"/>
      <protection/>
    </xf>
    <xf numFmtId="0" fontId="3" fillId="0" borderId="10" xfId="50" applyFont="1" applyBorder="1" applyAlignment="1">
      <alignment horizontal="center" vertical="top" wrapText="1"/>
      <protection/>
    </xf>
    <xf numFmtId="0" fontId="3" fillId="0" borderId="10" xfId="50" applyFont="1" applyBorder="1" applyAlignment="1">
      <alignment horizontal="left" vertical="top" wrapText="1"/>
      <protection/>
    </xf>
    <xf numFmtId="164" fontId="3" fillId="0" borderId="10" xfId="50" applyNumberFormat="1" applyFont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51" applyFont="1">
      <alignment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65" fontId="3" fillId="0" borderId="10" xfId="50" applyNumberFormat="1" applyFont="1" applyBorder="1" applyAlignment="1">
      <alignment horizontal="center" vertical="top" wrapText="1"/>
      <protection/>
    </xf>
    <xf numFmtId="0" fontId="8" fillId="0" borderId="0" xfId="0" applyFont="1" applyAlignment="1">
      <alignment/>
    </xf>
    <xf numFmtId="0" fontId="8" fillId="0" borderId="0" xfId="51" applyFont="1">
      <alignment/>
      <protection/>
    </xf>
    <xf numFmtId="0" fontId="4" fillId="0" borderId="0" xfId="50" applyFill="1">
      <alignment/>
      <protection/>
    </xf>
    <xf numFmtId="0" fontId="0" fillId="0" borderId="0" xfId="0" applyFill="1" applyAlignment="1">
      <alignment/>
    </xf>
    <xf numFmtId="0" fontId="15" fillId="0" borderId="0" xfId="51" applyFont="1" applyFill="1">
      <alignment/>
      <protection/>
    </xf>
    <xf numFmtId="0" fontId="3" fillId="0" borderId="0" xfId="5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0" fontId="4" fillId="35" borderId="0" xfId="50" applyFill="1">
      <alignment/>
      <protection/>
    </xf>
    <xf numFmtId="0" fontId="13" fillId="0" borderId="0" xfId="0" applyFont="1" applyFill="1" applyAlignment="1">
      <alignment/>
    </xf>
    <xf numFmtId="0" fontId="4" fillId="0" borderId="0" xfId="50" applyFill="1" applyBorder="1">
      <alignment/>
      <protection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5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51" applyFont="1" applyFill="1">
      <alignment/>
      <protection/>
    </xf>
    <xf numFmtId="0" fontId="4" fillId="36" borderId="0" xfId="50" applyFill="1">
      <alignment/>
      <protection/>
    </xf>
    <xf numFmtId="0" fontId="4" fillId="37" borderId="0" xfId="50" applyFill="1">
      <alignment/>
      <protection/>
    </xf>
    <xf numFmtId="0" fontId="2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2" fillId="0" borderId="0" xfId="0" applyFont="1" applyAlignment="1">
      <alignment horizontal="left" wrapText="1"/>
    </xf>
    <xf numFmtId="49" fontId="3" fillId="34" borderId="10" xfId="52" applyNumberFormat="1" applyFont="1" applyFill="1" applyBorder="1" applyAlignment="1">
      <alignment horizontal="center" vertical="top" wrapText="1"/>
      <protection/>
    </xf>
    <xf numFmtId="49" fontId="3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/>
    </xf>
    <xf numFmtId="0" fontId="3" fillId="38" borderId="10" xfId="51" applyFont="1" applyFill="1" applyBorder="1" applyAlignment="1">
      <alignment horizontal="center" vertical="top" wrapText="1"/>
      <protection/>
    </xf>
    <xf numFmtId="164" fontId="3" fillId="38" borderId="10" xfId="51" applyNumberFormat="1" applyFont="1" applyFill="1" applyBorder="1" applyAlignment="1">
      <alignment horizontal="center" vertical="top" wrapText="1"/>
      <protection/>
    </xf>
    <xf numFmtId="165" fontId="3" fillId="38" borderId="10" xfId="51" applyNumberFormat="1" applyFont="1" applyFill="1" applyBorder="1" applyAlignment="1">
      <alignment horizontal="center" vertical="top" wrapText="1"/>
      <protection/>
    </xf>
    <xf numFmtId="166" fontId="3" fillId="38" borderId="10" xfId="34" applyNumberFormat="1" applyFont="1" applyFill="1" applyBorder="1" applyAlignment="1">
      <alignment horizontal="center" vertical="top" wrapText="1"/>
    </xf>
    <xf numFmtId="3" fontId="3" fillId="38" borderId="10" xfId="51" applyNumberFormat="1" applyFont="1" applyFill="1" applyBorder="1" applyAlignment="1">
      <alignment horizontal="center" vertical="top" wrapText="1"/>
      <protection/>
    </xf>
    <xf numFmtId="0" fontId="3" fillId="38" borderId="10" xfId="51" applyFont="1" applyFill="1" applyBorder="1" applyAlignment="1">
      <alignment vertical="top" wrapText="1"/>
      <protection/>
    </xf>
    <xf numFmtId="0" fontId="3" fillId="38" borderId="10" xfId="50" applyFont="1" applyFill="1" applyBorder="1" applyAlignment="1">
      <alignment horizontal="center" vertical="top"/>
      <protection/>
    </xf>
    <xf numFmtId="0" fontId="3" fillId="38" borderId="10" xfId="50" applyFont="1" applyFill="1" applyBorder="1" applyAlignment="1">
      <alignment horizontal="center" vertical="top" wrapText="1"/>
      <protection/>
    </xf>
    <xf numFmtId="0" fontId="3" fillId="38" borderId="10" xfId="50" applyFont="1" applyFill="1" applyBorder="1" applyAlignment="1">
      <alignment vertical="top" wrapText="1"/>
      <protection/>
    </xf>
    <xf numFmtId="164" fontId="3" fillId="38" borderId="10" xfId="50" applyNumberFormat="1" applyFont="1" applyFill="1" applyBorder="1" applyAlignment="1">
      <alignment horizontal="center" vertical="top" wrapText="1"/>
      <protection/>
    </xf>
    <xf numFmtId="165" fontId="3" fillId="38" borderId="10" xfId="50" applyNumberFormat="1" applyFont="1" applyFill="1" applyBorder="1" applyAlignment="1">
      <alignment horizontal="center" vertical="top" wrapText="1"/>
      <protection/>
    </xf>
    <xf numFmtId="166" fontId="3" fillId="38" borderId="10" xfId="50" applyNumberFormat="1" applyFont="1" applyFill="1" applyBorder="1" applyAlignment="1">
      <alignment horizontal="center" vertical="top" wrapText="1"/>
      <protection/>
    </xf>
    <xf numFmtId="3" fontId="8" fillId="38" borderId="10" xfId="50" applyNumberFormat="1" applyFont="1" applyFill="1" applyBorder="1" applyAlignment="1">
      <alignment horizontal="center" vertical="top" wrapText="1"/>
      <protection/>
    </xf>
    <xf numFmtId="167" fontId="3" fillId="38" borderId="10" xfId="50" applyNumberFormat="1" applyFont="1" applyFill="1" applyBorder="1" applyAlignment="1">
      <alignment horizontal="left" vertical="top" wrapText="1"/>
      <protection/>
    </xf>
    <xf numFmtId="164" fontId="2" fillId="38" borderId="10" xfId="0" applyNumberFormat="1" applyFont="1" applyFill="1" applyBorder="1" applyAlignment="1">
      <alignment horizontal="center" vertical="top" wrapText="1"/>
    </xf>
    <xf numFmtId="165" fontId="2" fillId="38" borderId="10" xfId="0" applyNumberFormat="1" applyFont="1" applyFill="1" applyBorder="1" applyAlignment="1">
      <alignment horizontal="center" vertical="top" wrapText="1"/>
    </xf>
    <xf numFmtId="166" fontId="2" fillId="38" borderId="10" xfId="0" applyNumberFormat="1" applyFont="1" applyFill="1" applyBorder="1" applyAlignment="1">
      <alignment horizontal="center" vertical="top" wrapText="1"/>
    </xf>
    <xf numFmtId="3" fontId="2" fillId="38" borderId="10" xfId="0" applyNumberFormat="1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6" borderId="24" xfId="0" applyFont="1" applyFill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top" wrapText="1"/>
    </xf>
    <xf numFmtId="166" fontId="3" fillId="34" borderId="10" xfId="0" applyNumberFormat="1" applyFont="1" applyFill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/>
    </xf>
    <xf numFmtId="0" fontId="3" fillId="40" borderId="10" xfId="51" applyFont="1" applyFill="1" applyBorder="1" applyAlignment="1">
      <alignment horizontal="center"/>
      <protection/>
    </xf>
    <xf numFmtId="0" fontId="3" fillId="41" borderId="10" xfId="52" applyFont="1" applyFill="1" applyBorder="1" applyAlignment="1">
      <alignment horizontal="center" vertical="top" wrapText="1"/>
      <protection/>
    </xf>
    <xf numFmtId="0" fontId="3" fillId="41" borderId="10" xfId="52" applyFont="1" applyFill="1" applyBorder="1" applyAlignment="1">
      <alignment horizontal="left" vertical="top" wrapText="1"/>
      <protection/>
    </xf>
    <xf numFmtId="164" fontId="3" fillId="41" borderId="10" xfId="52" applyNumberFormat="1" applyFont="1" applyFill="1" applyBorder="1" applyAlignment="1">
      <alignment horizontal="center" vertical="top" wrapText="1"/>
      <protection/>
    </xf>
    <xf numFmtId="0" fontId="2" fillId="41" borderId="10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top" wrapText="1"/>
    </xf>
    <xf numFmtId="165" fontId="3" fillId="41" borderId="10" xfId="52" applyNumberFormat="1" applyFont="1" applyFill="1" applyBorder="1" applyAlignment="1">
      <alignment horizontal="center" vertical="top" wrapText="1"/>
      <protection/>
    </xf>
    <xf numFmtId="166" fontId="3" fillId="41" borderId="10" xfId="52" applyNumberFormat="1" applyFont="1" applyFill="1" applyBorder="1" applyAlignment="1">
      <alignment horizontal="center" vertical="top" wrapText="1"/>
      <protection/>
    </xf>
    <xf numFmtId="3" fontId="3" fillId="41" borderId="10" xfId="52" applyNumberFormat="1" applyFont="1" applyFill="1" applyBorder="1" applyAlignment="1">
      <alignment horizontal="center" vertical="top" wrapText="1"/>
      <protection/>
    </xf>
    <xf numFmtId="0" fontId="2" fillId="41" borderId="10" xfId="0" applyFont="1" applyFill="1" applyBorder="1" applyAlignment="1">
      <alignment horizontal="left" vertical="top" wrapText="1"/>
    </xf>
    <xf numFmtId="164" fontId="2" fillId="41" borderId="10" xfId="0" applyNumberFormat="1" applyFont="1" applyFill="1" applyBorder="1" applyAlignment="1">
      <alignment horizontal="center" vertical="top" wrapText="1"/>
    </xf>
    <xf numFmtId="3" fontId="2" fillId="41" borderId="10" xfId="0" applyNumberFormat="1" applyFont="1" applyFill="1" applyBorder="1" applyAlignment="1">
      <alignment horizontal="center" vertical="top" wrapText="1"/>
    </xf>
    <xf numFmtId="0" fontId="3" fillId="42" borderId="24" xfId="50" applyFont="1" applyFill="1" applyBorder="1" applyAlignment="1">
      <alignment horizontal="center" vertical="top" wrapText="1"/>
      <protection/>
    </xf>
    <xf numFmtId="0" fontId="3" fillId="42" borderId="24" xfId="50" applyFont="1" applyFill="1" applyBorder="1" applyAlignment="1">
      <alignment horizontal="left" vertical="top" wrapText="1"/>
      <protection/>
    </xf>
    <xf numFmtId="164" fontId="3" fillId="42" borderId="24" xfId="50" applyNumberFormat="1" applyFont="1" applyFill="1" applyBorder="1" applyAlignment="1">
      <alignment horizontal="center" vertical="top" wrapText="1"/>
      <protection/>
    </xf>
    <xf numFmtId="3" fontId="3" fillId="42" borderId="24" xfId="50" applyNumberFormat="1" applyFont="1" applyFill="1" applyBorder="1" applyAlignment="1">
      <alignment horizontal="center" vertical="top" wrapText="1"/>
      <protection/>
    </xf>
    <xf numFmtId="0" fontId="2" fillId="43" borderId="10" xfId="0" applyFont="1" applyFill="1" applyBorder="1" applyAlignment="1">
      <alignment horizontal="center" vertical="top" wrapText="1"/>
    </xf>
    <xf numFmtId="0" fontId="2" fillId="44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vertical="top" wrapText="1"/>
    </xf>
    <xf numFmtId="164" fontId="3" fillId="41" borderId="10" xfId="0" applyNumberFormat="1" applyFont="1" applyFill="1" applyBorder="1" applyAlignment="1">
      <alignment horizontal="center" vertical="top" wrapText="1"/>
    </xf>
    <xf numFmtId="3" fontId="3" fillId="41" borderId="10" xfId="0" applyNumberFormat="1" applyFont="1" applyFill="1" applyBorder="1" applyAlignment="1">
      <alignment horizontal="center" vertical="top" wrapText="1"/>
    </xf>
    <xf numFmtId="3" fontId="3" fillId="41" borderId="10" xfId="34" applyNumberFormat="1" applyFont="1" applyFill="1" applyBorder="1" applyAlignment="1">
      <alignment horizontal="center" vertical="top" wrapText="1"/>
    </xf>
    <xf numFmtId="0" fontId="3" fillId="41" borderId="10" xfId="51" applyFont="1" applyFill="1" applyBorder="1" applyAlignment="1">
      <alignment horizontal="center" vertical="top" wrapText="1"/>
      <protection/>
    </xf>
    <xf numFmtId="0" fontId="3" fillId="41" borderId="10" xfId="51" applyFont="1" applyFill="1" applyBorder="1" applyAlignment="1">
      <alignment vertical="top" wrapText="1"/>
      <protection/>
    </xf>
    <xf numFmtId="0" fontId="2" fillId="43" borderId="10" xfId="0" applyFont="1" applyFill="1" applyBorder="1" applyAlignment="1">
      <alignment horizontal="center" vertical="top" wrapText="1"/>
    </xf>
    <xf numFmtId="0" fontId="2" fillId="43" borderId="10" xfId="0" applyFont="1" applyFill="1" applyBorder="1" applyAlignment="1">
      <alignment vertical="top" wrapText="1"/>
    </xf>
    <xf numFmtId="164" fontId="2" fillId="43" borderId="10" xfId="0" applyNumberFormat="1" applyFont="1" applyFill="1" applyBorder="1" applyAlignment="1">
      <alignment horizontal="center" vertical="top" wrapText="1"/>
    </xf>
    <xf numFmtId="166" fontId="2" fillId="43" borderId="10" xfId="0" applyNumberFormat="1" applyFont="1" applyFill="1" applyBorder="1" applyAlignment="1">
      <alignment horizontal="center" vertical="top" wrapText="1"/>
    </xf>
    <xf numFmtId="3" fontId="2" fillId="43" borderId="10" xfId="0" applyNumberFormat="1" applyFont="1" applyFill="1" applyBorder="1" applyAlignment="1">
      <alignment horizontal="center" vertical="top" wrapText="1"/>
    </xf>
    <xf numFmtId="0" fontId="3" fillId="43" borderId="10" xfId="51" applyFont="1" applyFill="1" applyBorder="1" applyAlignment="1">
      <alignment horizontal="center" vertical="top" wrapText="1"/>
      <protection/>
    </xf>
    <xf numFmtId="0" fontId="0" fillId="25" borderId="0" xfId="0" applyFill="1" applyAlignment="1">
      <alignment/>
    </xf>
    <xf numFmtId="0" fontId="0" fillId="45" borderId="0" xfId="0" applyFill="1" applyAlignment="1">
      <alignment/>
    </xf>
    <xf numFmtId="0" fontId="2" fillId="40" borderId="10" xfId="0" applyFont="1" applyFill="1" applyBorder="1" applyAlignment="1">
      <alignment vertical="top" wrapText="1"/>
    </xf>
    <xf numFmtId="0" fontId="3" fillId="42" borderId="10" xfId="51" applyFont="1" applyFill="1" applyBorder="1" applyAlignment="1">
      <alignment horizontal="center" vertical="top" wrapText="1"/>
      <protection/>
    </xf>
    <xf numFmtId="0" fontId="3" fillId="42" borderId="10" xfId="51" applyFont="1" applyFill="1" applyBorder="1" applyAlignment="1">
      <alignment vertical="top" wrapText="1"/>
      <protection/>
    </xf>
    <xf numFmtId="0" fontId="3" fillId="42" borderId="10" xfId="51" applyFont="1" applyFill="1" applyBorder="1" applyAlignment="1">
      <alignment horizontal="center" vertical="top" wrapText="1"/>
      <protection/>
    </xf>
    <xf numFmtId="165" fontId="3" fillId="42" borderId="10" xfId="51" applyNumberFormat="1" applyFont="1" applyFill="1" applyBorder="1" applyAlignment="1">
      <alignment horizontal="center" vertical="top" wrapText="1"/>
      <protection/>
    </xf>
    <xf numFmtId="164" fontId="3" fillId="42" borderId="10" xfId="51" applyNumberFormat="1" applyFont="1" applyFill="1" applyBorder="1" applyAlignment="1">
      <alignment horizontal="center" vertical="top" wrapText="1"/>
      <protection/>
    </xf>
    <xf numFmtId="3" fontId="3" fillId="42" borderId="10" xfId="34" applyNumberFormat="1" applyFont="1" applyFill="1" applyBorder="1" applyAlignment="1">
      <alignment horizontal="center" vertical="top" wrapText="1"/>
    </xf>
    <xf numFmtId="3" fontId="3" fillId="42" borderId="10" xfId="51" applyNumberFormat="1" applyFont="1" applyFill="1" applyBorder="1" applyAlignment="1">
      <alignment horizontal="center" vertical="top" wrapText="1"/>
      <protection/>
    </xf>
    <xf numFmtId="3" fontId="3" fillId="42" borderId="10" xfId="34" applyNumberFormat="1" applyFont="1" applyFill="1" applyBorder="1" applyAlignment="1">
      <alignment horizontal="center" vertical="top" wrapText="1"/>
    </xf>
    <xf numFmtId="0" fontId="3" fillId="42" borderId="10" xfId="51" applyFont="1" applyFill="1" applyBorder="1" applyAlignment="1">
      <alignment vertical="top" wrapText="1"/>
      <protection/>
    </xf>
    <xf numFmtId="0" fontId="2" fillId="40" borderId="10" xfId="0" applyFont="1" applyFill="1" applyBorder="1" applyAlignment="1">
      <alignment horizontal="center" vertical="top" wrapText="1"/>
    </xf>
    <xf numFmtId="0" fontId="3" fillId="41" borderId="10" xfId="51" applyFont="1" applyFill="1" applyBorder="1" applyAlignment="1">
      <alignment horizontal="center" vertical="top" wrapText="1"/>
      <protection/>
    </xf>
    <xf numFmtId="165" fontId="3" fillId="41" borderId="10" xfId="51" applyNumberFormat="1" applyFont="1" applyFill="1" applyBorder="1" applyAlignment="1">
      <alignment horizontal="center" vertical="top" wrapText="1"/>
      <protection/>
    </xf>
    <xf numFmtId="164" fontId="3" fillId="41" borderId="10" xfId="51" applyNumberFormat="1" applyFont="1" applyFill="1" applyBorder="1" applyAlignment="1">
      <alignment horizontal="center" vertical="top" wrapText="1"/>
      <protection/>
    </xf>
    <xf numFmtId="166" fontId="3" fillId="41" borderId="10" xfId="34" applyNumberFormat="1" applyFont="1" applyFill="1" applyBorder="1" applyAlignment="1">
      <alignment horizontal="center" vertical="top" wrapText="1"/>
    </xf>
    <xf numFmtId="3" fontId="3" fillId="41" borderId="10" xfId="51" applyNumberFormat="1" applyFont="1" applyFill="1" applyBorder="1" applyAlignment="1">
      <alignment horizontal="center" vertical="top" wrapText="1"/>
      <protection/>
    </xf>
    <xf numFmtId="164" fontId="3" fillId="41" borderId="10" xfId="50" applyNumberFormat="1" applyFont="1" applyFill="1" applyBorder="1" applyAlignment="1">
      <alignment horizontal="center" vertical="top" wrapText="1"/>
      <protection/>
    </xf>
    <xf numFmtId="0" fontId="2" fillId="44" borderId="10" xfId="0" applyFont="1" applyFill="1" applyBorder="1" applyAlignment="1">
      <alignment horizontal="center" vertical="top" wrapText="1"/>
    </xf>
    <xf numFmtId="0" fontId="2" fillId="44" borderId="10" xfId="0" applyFont="1" applyFill="1" applyBorder="1" applyAlignment="1">
      <alignment vertical="top" wrapText="1"/>
    </xf>
    <xf numFmtId="166" fontId="3" fillId="41" borderId="10" xfId="0" applyNumberFormat="1" applyFont="1" applyFill="1" applyBorder="1" applyAlignment="1">
      <alignment horizontal="center" vertical="top" wrapText="1"/>
    </xf>
    <xf numFmtId="0" fontId="24" fillId="46" borderId="0" xfId="51" applyFont="1" applyFill="1" applyAlignment="1">
      <alignment vertical="center"/>
      <protection/>
    </xf>
    <xf numFmtId="0" fontId="24" fillId="46" borderId="0" xfId="51" applyFont="1" applyFill="1" applyAlignment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" fontId="25" fillId="0" borderId="0" xfId="51" applyNumberFormat="1" applyFont="1" applyFill="1" applyAlignment="1">
      <alignment vertical="center"/>
      <protection/>
    </xf>
    <xf numFmtId="0" fontId="25" fillId="0" borderId="0" xfId="51" applyFont="1" applyFill="1" applyAlignment="1">
      <alignment vertical="center"/>
      <protection/>
    </xf>
    <xf numFmtId="0" fontId="25" fillId="0" borderId="0" xfId="51" applyFont="1" applyFill="1" applyAlignment="1">
      <alignment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" fontId="25" fillId="0" borderId="25" xfId="50" applyNumberFormat="1" applyFont="1" applyFill="1" applyBorder="1" applyAlignment="1">
      <alignment horizontal="center" vertical="center"/>
      <protection/>
    </xf>
    <xf numFmtId="0" fontId="25" fillId="0" borderId="26" xfId="50" applyFont="1" applyFill="1" applyBorder="1" applyAlignment="1">
      <alignment horizontal="center" vertical="center"/>
      <protection/>
    </xf>
    <xf numFmtId="0" fontId="25" fillId="0" borderId="27" xfId="50" applyFont="1" applyFill="1" applyBorder="1" applyAlignment="1">
      <alignment horizontal="center" vertical="center" wrapText="1"/>
      <protection/>
    </xf>
    <xf numFmtId="0" fontId="25" fillId="0" borderId="26" xfId="50" applyFont="1" applyFill="1" applyBorder="1" applyAlignment="1">
      <alignment horizontal="center" vertical="center" wrapText="1"/>
      <protection/>
    </xf>
    <xf numFmtId="0" fontId="25" fillId="0" borderId="28" xfId="50" applyFont="1" applyFill="1" applyBorder="1" applyAlignment="1">
      <alignment horizontal="center" vertical="center"/>
      <protection/>
    </xf>
    <xf numFmtId="0" fontId="25" fillId="0" borderId="29" xfId="51" applyFont="1" applyFill="1" applyBorder="1" applyAlignment="1">
      <alignment horizontal="center" vertical="center" wrapText="1"/>
      <protection/>
    </xf>
    <xf numFmtId="1" fontId="25" fillId="0" borderId="30" xfId="50" applyNumberFormat="1" applyFont="1" applyFill="1" applyBorder="1" applyAlignment="1">
      <alignment horizontal="center" vertical="center"/>
      <protection/>
    </xf>
    <xf numFmtId="0" fontId="25" fillId="0" borderId="31" xfId="50" applyFont="1" applyFill="1" applyBorder="1" applyAlignment="1">
      <alignment horizontal="center" vertical="center"/>
      <protection/>
    </xf>
    <xf numFmtId="0" fontId="25" fillId="0" borderId="32" xfId="50" applyFont="1" applyFill="1" applyBorder="1" applyAlignment="1">
      <alignment horizontal="center" vertical="center" wrapText="1"/>
      <protection/>
    </xf>
    <xf numFmtId="0" fontId="25" fillId="0" borderId="31" xfId="50" applyFont="1" applyFill="1" applyBorder="1" applyAlignment="1">
      <alignment horizontal="center" vertical="center" wrapText="1"/>
      <protection/>
    </xf>
    <xf numFmtId="0" fontId="25" fillId="0" borderId="33" xfId="50" applyFont="1" applyFill="1" applyBorder="1" applyAlignment="1">
      <alignment horizontal="center" vertical="center"/>
      <protection/>
    </xf>
    <xf numFmtId="0" fontId="25" fillId="0" borderId="34" xfId="51" applyFont="1" applyFill="1" applyBorder="1" applyAlignment="1">
      <alignment horizontal="center" vertical="center" wrapText="1"/>
      <protection/>
    </xf>
    <xf numFmtId="1" fontId="17" fillId="0" borderId="0" xfId="50" applyNumberFormat="1" applyFont="1" applyFill="1" applyBorder="1" applyAlignment="1">
      <alignment horizontal="center" vertical="center"/>
      <protection/>
    </xf>
    <xf numFmtId="0" fontId="17" fillId="0" borderId="0" xfId="50" applyFont="1" applyFill="1" applyBorder="1" applyAlignment="1">
      <alignment horizontal="center" vertical="center"/>
      <protection/>
    </xf>
    <xf numFmtId="0" fontId="17" fillId="0" borderId="0" xfId="50" applyFont="1" applyFill="1" applyBorder="1" applyAlignment="1">
      <alignment horizontal="center" vertical="center" wrapText="1"/>
      <protection/>
    </xf>
    <xf numFmtId="0" fontId="17" fillId="0" borderId="0" xfId="5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" fillId="47" borderId="0" xfId="0" applyFont="1" applyFill="1" applyBorder="1" applyAlignment="1">
      <alignment/>
    </xf>
    <xf numFmtId="0" fontId="3" fillId="48" borderId="10" xfId="51" applyFont="1" applyFill="1" applyBorder="1" applyAlignment="1">
      <alignment horizontal="center"/>
      <protection/>
    </xf>
    <xf numFmtId="0" fontId="2" fillId="48" borderId="10" xfId="0" applyFont="1" applyFill="1" applyBorder="1" applyAlignment="1">
      <alignment vertical="top" wrapText="1"/>
    </xf>
    <xf numFmtId="0" fontId="2" fillId="48" borderId="10" xfId="0" applyFont="1" applyFill="1" applyBorder="1" applyAlignment="1">
      <alignment horizontal="center" vertical="top" wrapText="1"/>
    </xf>
    <xf numFmtId="0" fontId="2" fillId="48" borderId="10" xfId="0" applyFont="1" applyFill="1" applyBorder="1" applyAlignment="1">
      <alignment horizontal="left" vertical="top" wrapText="1"/>
    </xf>
    <xf numFmtId="169" fontId="3" fillId="48" borderId="10" xfId="51" applyNumberFormat="1" applyFont="1" applyFill="1" applyBorder="1" applyAlignment="1">
      <alignment horizontal="center" vertical="top" wrapText="1"/>
      <protection/>
    </xf>
    <xf numFmtId="165" fontId="3" fillId="48" borderId="10" xfId="51" applyNumberFormat="1" applyFont="1" applyFill="1" applyBorder="1" applyAlignment="1">
      <alignment horizontal="center" vertical="top" wrapText="1"/>
      <protection/>
    </xf>
    <xf numFmtId="164" fontId="3" fillId="48" borderId="10" xfId="50" applyNumberFormat="1" applyFont="1" applyFill="1" applyBorder="1" applyAlignment="1">
      <alignment horizontal="center" vertical="top" wrapText="1"/>
      <protection/>
    </xf>
    <xf numFmtId="3" fontId="3" fillId="48" borderId="10" xfId="50" applyNumberFormat="1" applyFont="1" applyFill="1" applyBorder="1" applyAlignment="1">
      <alignment horizontal="center" vertical="top" wrapText="1"/>
      <protection/>
    </xf>
    <xf numFmtId="0" fontId="3" fillId="48" borderId="10" xfId="50" applyFont="1" applyFill="1" applyBorder="1" applyAlignment="1">
      <alignment horizontal="center" vertical="top" wrapText="1"/>
      <protection/>
    </xf>
    <xf numFmtId="164" fontId="3" fillId="42" borderId="10" xfId="51" applyNumberFormat="1" applyFont="1" applyFill="1" applyBorder="1" applyAlignment="1">
      <alignment horizontal="center" vertical="top" wrapText="1"/>
      <protection/>
    </xf>
    <xf numFmtId="166" fontId="3" fillId="42" borderId="10" xfId="34" applyNumberFormat="1" applyFont="1" applyFill="1" applyBorder="1" applyAlignment="1">
      <alignment horizontal="center" vertical="top" wrapText="1"/>
    </xf>
    <xf numFmtId="3" fontId="3" fillId="42" borderId="10" xfId="51" applyNumberFormat="1" applyFont="1" applyFill="1" applyBorder="1" applyAlignment="1">
      <alignment horizontal="center" vertical="top" wrapText="1"/>
      <protection/>
    </xf>
    <xf numFmtId="0" fontId="3" fillId="43" borderId="10" xfId="0" applyFont="1" applyFill="1" applyBorder="1" applyAlignment="1">
      <alignment horizontal="center" vertical="top" wrapText="1"/>
    </xf>
    <xf numFmtId="0" fontId="3" fillId="43" borderId="10" xfId="0" applyFont="1" applyFill="1" applyBorder="1" applyAlignment="1">
      <alignment horizontal="center" vertical="top" wrapText="1"/>
    </xf>
    <xf numFmtId="0" fontId="3" fillId="43" borderId="10" xfId="0" applyFont="1" applyFill="1" applyBorder="1" applyAlignment="1">
      <alignment vertical="top" wrapText="1"/>
    </xf>
    <xf numFmtId="164" fontId="3" fillId="43" borderId="10" xfId="0" applyNumberFormat="1" applyFont="1" applyFill="1" applyBorder="1" applyAlignment="1">
      <alignment horizontal="center" vertical="top" wrapText="1"/>
    </xf>
    <xf numFmtId="166" fontId="3" fillId="43" borderId="10" xfId="34" applyNumberFormat="1" applyFont="1" applyFill="1" applyBorder="1" applyAlignment="1">
      <alignment horizontal="center" vertical="top" wrapText="1"/>
    </xf>
    <xf numFmtId="3" fontId="3" fillId="4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41" borderId="10" xfId="0" applyFont="1" applyFill="1" applyBorder="1" applyAlignment="1">
      <alignment horizontal="center"/>
    </xf>
    <xf numFmtId="0" fontId="0" fillId="47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47" borderId="0" xfId="0" applyFill="1" applyBorder="1" applyAlignment="1">
      <alignment horizontal="center" vertical="center" wrapText="1"/>
    </xf>
    <xf numFmtId="0" fontId="2" fillId="47" borderId="0" xfId="0" applyFont="1" applyFill="1" applyBorder="1" applyAlignment="1">
      <alignment horizontal="center"/>
    </xf>
    <xf numFmtId="1" fontId="74" fillId="47" borderId="10" xfId="50" applyNumberFormat="1" applyFont="1" applyFill="1" applyBorder="1" applyAlignment="1">
      <alignment horizontal="center" vertical="center" wrapText="1"/>
      <protection/>
    </xf>
    <xf numFmtId="0" fontId="74" fillId="47" borderId="10" xfId="0" applyFont="1" applyFill="1" applyBorder="1" applyAlignment="1">
      <alignment horizontal="center" vertical="center"/>
    </xf>
    <xf numFmtId="0" fontId="74" fillId="47" borderId="10" xfId="0" applyFont="1" applyFill="1" applyBorder="1" applyAlignment="1">
      <alignment horizontal="center" vertical="center" wrapText="1"/>
    </xf>
    <xf numFmtId="0" fontId="74" fillId="47" borderId="10" xfId="49" applyFont="1" applyFill="1" applyBorder="1" applyAlignment="1">
      <alignment horizontal="center" vertical="center"/>
      <protection/>
    </xf>
    <xf numFmtId="3" fontId="74" fillId="47" borderId="10" xfId="49" applyNumberFormat="1" applyFont="1" applyFill="1" applyBorder="1" applyAlignment="1">
      <alignment horizontal="center" vertical="center"/>
      <protection/>
    </xf>
    <xf numFmtId="0" fontId="74" fillId="47" borderId="35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/>
    </xf>
    <xf numFmtId="2" fontId="74" fillId="0" borderId="10" xfId="50" applyNumberFormat="1" applyFont="1" applyFill="1" applyBorder="1" applyAlignment="1">
      <alignment horizontal="center" vertical="center"/>
      <protection/>
    </xf>
    <xf numFmtId="0" fontId="74" fillId="47" borderId="10" xfId="50" applyFont="1" applyFill="1" applyBorder="1" applyAlignment="1">
      <alignment horizontal="center" vertical="center" wrapText="1"/>
      <protection/>
    </xf>
    <xf numFmtId="49" fontId="74" fillId="0" borderId="10" xfId="50" applyNumberFormat="1" applyFont="1" applyFill="1" applyBorder="1" applyAlignment="1">
      <alignment horizontal="center" vertical="center" wrapText="1"/>
      <protection/>
    </xf>
    <xf numFmtId="4" fontId="74" fillId="47" borderId="10" xfId="50" applyNumberFormat="1" applyFont="1" applyFill="1" applyBorder="1" applyAlignment="1">
      <alignment horizontal="center" vertical="center" wrapText="1"/>
      <protection/>
    </xf>
    <xf numFmtId="49" fontId="74" fillId="47" borderId="10" xfId="50" applyNumberFormat="1" applyFont="1" applyFill="1" applyBorder="1" applyAlignment="1">
      <alignment horizontal="center" vertical="center" wrapText="1"/>
      <protection/>
    </xf>
    <xf numFmtId="0" fontId="74" fillId="49" borderId="10" xfId="49" applyFont="1" applyFill="1" applyBorder="1" applyAlignment="1">
      <alignment horizontal="center" vertical="center"/>
      <protection/>
    </xf>
    <xf numFmtId="0" fontId="74" fillId="49" borderId="10" xfId="0" applyFont="1" applyFill="1" applyBorder="1" applyAlignment="1">
      <alignment horizontal="center" vertical="center"/>
    </xf>
    <xf numFmtId="3" fontId="74" fillId="47" borderId="10" xfId="50" applyNumberFormat="1" applyFont="1" applyFill="1" applyBorder="1" applyAlignment="1">
      <alignment horizontal="center" vertical="center" wrapText="1"/>
      <protection/>
    </xf>
    <xf numFmtId="0" fontId="74" fillId="49" borderId="1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 horizontal="center" vertical="center"/>
    </xf>
    <xf numFmtId="2" fontId="74" fillId="0" borderId="10" xfId="0" applyNumberFormat="1" applyFont="1" applyFill="1" applyBorder="1" applyAlignment="1">
      <alignment horizontal="center" vertical="center"/>
    </xf>
    <xf numFmtId="0" fontId="74" fillId="0" borderId="35" xfId="0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center" vertical="center"/>
    </xf>
    <xf numFmtId="0" fontId="74" fillId="0" borderId="19" xfId="0" applyFont="1" applyBorder="1" applyAlignment="1">
      <alignment horizontal="center" vertical="center" wrapText="1"/>
    </xf>
    <xf numFmtId="1" fontId="74" fillId="0" borderId="1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/>
    </xf>
    <xf numFmtId="3" fontId="74" fillId="49" borderId="10" xfId="49" applyNumberFormat="1" applyFont="1" applyFill="1" applyBorder="1" applyAlignment="1">
      <alignment horizontal="center" vertical="center"/>
      <protection/>
    </xf>
    <xf numFmtId="0" fontId="74" fillId="0" borderId="35" xfId="0" applyFont="1" applyBorder="1" applyAlignment="1">
      <alignment horizontal="center" vertical="center" wrapText="1"/>
    </xf>
    <xf numFmtId="3" fontId="74" fillId="0" borderId="10" xfId="35" applyNumberFormat="1" applyFont="1" applyFill="1" applyBorder="1" applyAlignment="1">
      <alignment horizontal="center" vertical="center"/>
    </xf>
    <xf numFmtId="49" fontId="74" fillId="0" borderId="35" xfId="50" applyNumberFormat="1" applyFont="1" applyFill="1" applyBorder="1" applyAlignment="1">
      <alignment horizontal="center" vertical="center" wrapText="1"/>
      <protection/>
    </xf>
    <xf numFmtId="0" fontId="74" fillId="0" borderId="10" xfId="50" applyFont="1" applyFill="1" applyBorder="1" applyAlignment="1">
      <alignment horizontal="center" vertical="center"/>
      <protection/>
    </xf>
    <xf numFmtId="0" fontId="74" fillId="0" borderId="10" xfId="50" applyFont="1" applyFill="1" applyBorder="1" applyAlignment="1">
      <alignment horizontal="center" vertical="center" wrapText="1"/>
      <protection/>
    </xf>
    <xf numFmtId="3" fontId="74" fillId="0" borderId="10" xfId="50" applyNumberFormat="1" applyFont="1" applyFill="1" applyBorder="1" applyAlignment="1">
      <alignment horizontal="center" vertical="center"/>
      <protection/>
    </xf>
    <xf numFmtId="2" fontId="74" fillId="47" borderId="10" xfId="0" applyNumberFormat="1" applyFont="1" applyFill="1" applyBorder="1" applyAlignment="1">
      <alignment horizontal="center" vertical="center"/>
    </xf>
    <xf numFmtId="3" fontId="74" fillId="47" borderId="24" xfId="49" applyNumberFormat="1" applyFont="1" applyFill="1" applyBorder="1" applyAlignment="1">
      <alignment horizontal="center" vertical="center"/>
      <protection/>
    </xf>
    <xf numFmtId="3" fontId="74" fillId="47" borderId="1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/>
    </xf>
    <xf numFmtId="2" fontId="74" fillId="0" borderId="10" xfId="0" applyNumberFormat="1" applyFont="1" applyBorder="1" applyAlignment="1">
      <alignment horizontal="center" vertical="center"/>
    </xf>
    <xf numFmtId="165" fontId="74" fillId="49" borderId="10" xfId="0" applyNumberFormat="1" applyFont="1" applyFill="1" applyBorder="1" applyAlignment="1">
      <alignment horizontal="center" vertical="center"/>
    </xf>
    <xf numFmtId="2" fontId="74" fillId="49" borderId="10" xfId="50" applyNumberFormat="1" applyFont="1" applyFill="1" applyBorder="1" applyAlignment="1">
      <alignment horizontal="center" vertical="center"/>
      <protection/>
    </xf>
    <xf numFmtId="0" fontId="74" fillId="49" borderId="10" xfId="50" applyFont="1" applyFill="1" applyBorder="1" applyAlignment="1">
      <alignment horizontal="center" vertical="center"/>
      <protection/>
    </xf>
    <xf numFmtId="3" fontId="74" fillId="49" borderId="10" xfId="50" applyNumberFormat="1" applyFont="1" applyFill="1" applyBorder="1" applyAlignment="1">
      <alignment horizontal="center" vertical="center"/>
      <protection/>
    </xf>
    <xf numFmtId="3" fontId="74" fillId="0" borderId="10" xfId="50" applyNumberFormat="1" applyFont="1" applyFill="1" applyBorder="1" applyAlignment="1">
      <alignment horizontal="center" vertical="center" wrapText="1"/>
      <protection/>
    </xf>
    <xf numFmtId="2" fontId="74" fillId="47" borderId="10" xfId="50" applyNumberFormat="1" applyFont="1" applyFill="1" applyBorder="1" applyAlignment="1">
      <alignment horizontal="center" vertical="center"/>
      <protection/>
    </xf>
    <xf numFmtId="0" fontId="74" fillId="47" borderId="10" xfId="50" applyFont="1" applyFill="1" applyBorder="1" applyAlignment="1">
      <alignment horizontal="center" vertical="center"/>
      <protection/>
    </xf>
    <xf numFmtId="3" fontId="74" fillId="47" borderId="10" xfId="50" applyNumberFormat="1" applyFont="1" applyFill="1" applyBorder="1" applyAlignment="1">
      <alignment horizontal="center" vertical="center"/>
      <protection/>
    </xf>
    <xf numFmtId="0" fontId="74" fillId="0" borderId="0" xfId="0" applyFont="1" applyAlignment="1">
      <alignment horizontal="center" vertical="center" wrapText="1"/>
    </xf>
    <xf numFmtId="2" fontId="74" fillId="49" borderId="10" xfId="0" applyNumberFormat="1" applyFont="1" applyFill="1" applyBorder="1" applyAlignment="1">
      <alignment horizontal="center" vertical="center" wrapText="1"/>
    </xf>
    <xf numFmtId="4" fontId="74" fillId="0" borderId="10" xfId="0" applyNumberFormat="1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center" vertical="center" wrapText="1"/>
    </xf>
    <xf numFmtId="1" fontId="74" fillId="49" borderId="10" xfId="50" applyNumberFormat="1" applyFont="1" applyFill="1" applyBorder="1" applyAlignment="1">
      <alignment horizontal="center" vertical="center" wrapText="1"/>
      <protection/>
    </xf>
    <xf numFmtId="4" fontId="74" fillId="47" borderId="10" xfId="0" applyNumberFormat="1" applyFont="1" applyFill="1" applyBorder="1" applyAlignment="1">
      <alignment horizontal="center" vertical="center" wrapText="1"/>
    </xf>
    <xf numFmtId="1" fontId="74" fillId="47" borderId="10" xfId="0" applyNumberFormat="1" applyFont="1" applyFill="1" applyBorder="1" applyAlignment="1">
      <alignment horizontal="center" vertical="center" wrapText="1"/>
    </xf>
    <xf numFmtId="3" fontId="74" fillId="47" borderId="10" xfId="0" applyNumberFormat="1" applyFont="1" applyFill="1" applyBorder="1" applyAlignment="1">
      <alignment horizontal="center" vertical="center" wrapText="1"/>
    </xf>
    <xf numFmtId="3" fontId="74" fillId="47" borderId="10" xfId="35" applyNumberFormat="1" applyFont="1" applyFill="1" applyBorder="1" applyAlignment="1">
      <alignment horizontal="center" vertical="center" wrapText="1"/>
    </xf>
    <xf numFmtId="49" fontId="74" fillId="47" borderId="35" xfId="50" applyNumberFormat="1" applyFont="1" applyFill="1" applyBorder="1" applyAlignment="1">
      <alignment horizontal="center" vertical="center" wrapText="1"/>
      <protection/>
    </xf>
    <xf numFmtId="1" fontId="74" fillId="48" borderId="10" xfId="50" applyNumberFormat="1" applyFont="1" applyFill="1" applyBorder="1" applyAlignment="1">
      <alignment horizontal="center" vertical="center" wrapText="1"/>
      <protection/>
    </xf>
    <xf numFmtId="0" fontId="74" fillId="48" borderId="10" xfId="0" applyFont="1" applyFill="1" applyBorder="1" applyAlignment="1">
      <alignment horizontal="center" vertical="center"/>
    </xf>
    <xf numFmtId="0" fontId="74" fillId="48" borderId="10" xfId="0" applyFont="1" applyFill="1" applyBorder="1" applyAlignment="1">
      <alignment horizontal="center" vertical="center" wrapText="1"/>
    </xf>
    <xf numFmtId="49" fontId="74" fillId="48" borderId="35" xfId="50" applyNumberFormat="1" applyFont="1" applyFill="1" applyBorder="1" applyAlignment="1">
      <alignment horizontal="center" vertical="center" wrapText="1"/>
      <protection/>
    </xf>
    <xf numFmtId="2" fontId="74" fillId="48" borderId="10" xfId="0" applyNumberFormat="1" applyFont="1" applyFill="1" applyBorder="1" applyAlignment="1">
      <alignment horizontal="center" vertical="center"/>
    </xf>
    <xf numFmtId="0" fontId="74" fillId="48" borderId="10" xfId="49" applyFont="1" applyFill="1" applyBorder="1" applyAlignment="1">
      <alignment horizontal="center" vertical="center"/>
      <protection/>
    </xf>
    <xf numFmtId="3" fontId="74" fillId="48" borderId="10" xfId="49" applyNumberFormat="1" applyFont="1" applyFill="1" applyBorder="1" applyAlignment="1">
      <alignment horizontal="center" vertical="center"/>
      <protection/>
    </xf>
    <xf numFmtId="0" fontId="74" fillId="48" borderId="10" xfId="50" applyFont="1" applyFill="1" applyBorder="1" applyAlignment="1">
      <alignment horizontal="center" vertical="center" wrapText="1"/>
      <protection/>
    </xf>
    <xf numFmtId="49" fontId="74" fillId="48" borderId="10" xfId="50" applyNumberFormat="1" applyFont="1" applyFill="1" applyBorder="1" applyAlignment="1">
      <alignment horizontal="center" vertical="center" wrapText="1"/>
      <protection/>
    </xf>
    <xf numFmtId="4" fontId="74" fillId="48" borderId="10" xfId="50" applyNumberFormat="1" applyFont="1" applyFill="1" applyBorder="1" applyAlignment="1">
      <alignment horizontal="center" vertical="center" wrapText="1"/>
      <protection/>
    </xf>
    <xf numFmtId="3" fontId="74" fillId="48" borderId="10" xfId="50" applyNumberFormat="1" applyFont="1" applyFill="1" applyBorder="1" applyAlignment="1">
      <alignment horizontal="center" vertical="center" wrapText="1"/>
      <protection/>
    </xf>
    <xf numFmtId="3" fontId="74" fillId="48" borderId="10" xfId="35" applyNumberFormat="1" applyFont="1" applyFill="1" applyBorder="1" applyAlignment="1">
      <alignment horizontal="center" vertical="center" wrapText="1"/>
    </xf>
    <xf numFmtId="0" fontId="74" fillId="48" borderId="36" xfId="0" applyFont="1" applyFill="1" applyBorder="1" applyAlignment="1">
      <alignment horizontal="center" vertical="center"/>
    </xf>
    <xf numFmtId="3" fontId="74" fillId="48" borderId="10" xfId="0" applyNumberFormat="1" applyFont="1" applyFill="1" applyBorder="1" applyAlignment="1">
      <alignment horizontal="center" vertical="center"/>
    </xf>
    <xf numFmtId="1" fontId="74" fillId="48" borderId="37" xfId="50" applyNumberFormat="1" applyFont="1" applyFill="1" applyBorder="1" applyAlignment="1">
      <alignment horizontal="center" vertical="center" wrapText="1"/>
      <protection/>
    </xf>
    <xf numFmtId="2" fontId="74" fillId="48" borderId="37" xfId="50" applyNumberFormat="1" applyFont="1" applyFill="1" applyBorder="1" applyAlignment="1">
      <alignment horizontal="center" vertical="center"/>
      <protection/>
    </xf>
    <xf numFmtId="0" fontId="74" fillId="48" borderId="37" xfId="50" applyFont="1" applyFill="1" applyBorder="1" applyAlignment="1">
      <alignment horizontal="center" vertical="center"/>
      <protection/>
    </xf>
    <xf numFmtId="49" fontId="74" fillId="48" borderId="37" xfId="50" applyNumberFormat="1" applyFont="1" applyFill="1" applyBorder="1" applyAlignment="1">
      <alignment horizontal="center" vertical="center" wrapText="1"/>
      <protection/>
    </xf>
    <xf numFmtId="0" fontId="74" fillId="48" borderId="37" xfId="50" applyFont="1" applyFill="1" applyBorder="1" applyAlignment="1">
      <alignment horizontal="center" vertical="center" wrapText="1"/>
      <protection/>
    </xf>
    <xf numFmtId="3" fontId="74" fillId="48" borderId="37" xfId="50" applyNumberFormat="1" applyFont="1" applyFill="1" applyBorder="1" applyAlignment="1">
      <alignment horizontal="center" vertical="center"/>
      <protection/>
    </xf>
    <xf numFmtId="2" fontId="74" fillId="48" borderId="10" xfId="50" applyNumberFormat="1" applyFont="1" applyFill="1" applyBorder="1" applyAlignment="1">
      <alignment horizontal="center" vertical="center"/>
      <protection/>
    </xf>
    <xf numFmtId="0" fontId="74" fillId="48" borderId="10" xfId="50" applyFont="1" applyFill="1" applyBorder="1" applyAlignment="1">
      <alignment horizontal="center" vertical="center"/>
      <protection/>
    </xf>
    <xf numFmtId="0" fontId="74" fillId="48" borderId="0" xfId="0" applyFont="1" applyFill="1" applyAlignment="1">
      <alignment horizontal="center" vertical="center" wrapText="1"/>
    </xf>
    <xf numFmtId="3" fontId="74" fillId="48" borderId="10" xfId="35" applyNumberFormat="1" applyFont="1" applyFill="1" applyBorder="1" applyAlignment="1">
      <alignment horizontal="center" vertical="center"/>
    </xf>
    <xf numFmtId="1" fontId="74" fillId="48" borderId="24" xfId="50" applyNumberFormat="1" applyFont="1" applyFill="1" applyBorder="1" applyAlignment="1">
      <alignment horizontal="center" vertical="center" wrapText="1"/>
      <protection/>
    </xf>
    <xf numFmtId="0" fontId="74" fillId="48" borderId="24" xfId="0" applyFont="1" applyFill="1" applyBorder="1" applyAlignment="1">
      <alignment horizontal="center" vertical="center"/>
    </xf>
    <xf numFmtId="0" fontId="74" fillId="48" borderId="24" xfId="0" applyFont="1" applyFill="1" applyBorder="1" applyAlignment="1">
      <alignment horizontal="center" vertical="center" wrapText="1"/>
    </xf>
    <xf numFmtId="3" fontId="74" fillId="48" borderId="24" xfId="35" applyNumberFormat="1" applyFont="1" applyFill="1" applyBorder="1" applyAlignment="1">
      <alignment horizontal="center" vertical="center"/>
    </xf>
    <xf numFmtId="3" fontId="74" fillId="48" borderId="10" xfId="50" applyNumberFormat="1" applyFont="1" applyFill="1" applyBorder="1" applyAlignment="1">
      <alignment horizontal="center" vertical="center"/>
      <protection/>
    </xf>
    <xf numFmtId="0" fontId="74" fillId="48" borderId="0" xfId="0" applyFont="1" applyFill="1" applyBorder="1" applyAlignment="1">
      <alignment horizontal="center" vertical="center"/>
    </xf>
    <xf numFmtId="4" fontId="74" fillId="48" borderId="10" xfId="0" applyNumberFormat="1" applyFont="1" applyFill="1" applyBorder="1" applyAlignment="1">
      <alignment horizontal="center" vertical="center" wrapText="1"/>
    </xf>
    <xf numFmtId="1" fontId="74" fillId="48" borderId="10" xfId="0" applyNumberFormat="1" applyFont="1" applyFill="1" applyBorder="1" applyAlignment="1">
      <alignment horizontal="center" vertical="center" wrapText="1"/>
    </xf>
    <xf numFmtId="0" fontId="74" fillId="48" borderId="10" xfId="49" applyFont="1" applyFill="1" applyBorder="1" applyAlignment="1">
      <alignment horizontal="center" vertical="center" wrapText="1"/>
      <protection/>
    </xf>
    <xf numFmtId="4" fontId="74" fillId="48" borderId="10" xfId="49" applyNumberFormat="1" applyFont="1" applyFill="1" applyBorder="1" applyAlignment="1">
      <alignment horizontal="center" vertical="center"/>
      <protection/>
    </xf>
    <xf numFmtId="0" fontId="74" fillId="41" borderId="10" xfId="0" applyFont="1" applyFill="1" applyBorder="1" applyAlignment="1">
      <alignment horizontal="center" vertical="center"/>
    </xf>
    <xf numFmtId="0" fontId="74" fillId="41" borderId="10" xfId="0" applyFont="1" applyFill="1" applyBorder="1" applyAlignment="1">
      <alignment horizontal="center" vertical="center" wrapText="1"/>
    </xf>
    <xf numFmtId="3" fontId="74" fillId="41" borderId="10" xfId="0" applyNumberFormat="1" applyFont="1" applyFill="1" applyBorder="1" applyAlignment="1">
      <alignment horizontal="center" vertical="center"/>
    </xf>
    <xf numFmtId="0" fontId="74" fillId="41" borderId="35" xfId="0" applyFont="1" applyFill="1" applyBorder="1" applyAlignment="1">
      <alignment horizontal="center" vertical="center" wrapText="1"/>
    </xf>
    <xf numFmtId="180" fontId="74" fillId="41" borderId="10" xfId="34" applyNumberFormat="1" applyFont="1" applyFill="1" applyBorder="1" applyAlignment="1">
      <alignment horizontal="center" vertical="center"/>
    </xf>
    <xf numFmtId="49" fontId="74" fillId="41" borderId="37" xfId="50" applyNumberFormat="1" applyFont="1" applyFill="1" applyBorder="1" applyAlignment="1">
      <alignment horizontal="center" vertical="center" wrapText="1"/>
      <protection/>
    </xf>
    <xf numFmtId="0" fontId="74" fillId="41" borderId="37" xfId="0" applyFont="1" applyFill="1" applyBorder="1" applyAlignment="1">
      <alignment horizontal="center" vertical="center"/>
    </xf>
    <xf numFmtId="1" fontId="74" fillId="41" borderId="10" xfId="50" applyNumberFormat="1" applyFont="1" applyFill="1" applyBorder="1" applyAlignment="1">
      <alignment horizontal="center" vertical="center" wrapText="1"/>
      <protection/>
    </xf>
    <xf numFmtId="0" fontId="74" fillId="41" borderId="36" xfId="0" applyFont="1" applyFill="1" applyBorder="1" applyAlignment="1">
      <alignment horizontal="center" vertical="center"/>
    </xf>
    <xf numFmtId="49" fontId="74" fillId="41" borderId="35" xfId="50" applyNumberFormat="1" applyFont="1" applyFill="1" applyBorder="1" applyAlignment="1">
      <alignment horizontal="center" vertical="center" wrapText="1"/>
      <protection/>
    </xf>
    <xf numFmtId="0" fontId="74" fillId="41" borderId="37" xfId="0" applyFont="1" applyFill="1" applyBorder="1" applyAlignment="1">
      <alignment horizontal="center" vertical="center" wrapText="1"/>
    </xf>
    <xf numFmtId="180" fontId="74" fillId="41" borderId="37" xfId="34" applyNumberFormat="1" applyFont="1" applyFill="1" applyBorder="1" applyAlignment="1">
      <alignment horizontal="center" vertical="center"/>
    </xf>
    <xf numFmtId="49" fontId="74" fillId="41" borderId="10" xfId="50" applyNumberFormat="1" applyFont="1" applyFill="1" applyBorder="1" applyAlignment="1">
      <alignment horizontal="center" vertical="center" wrapText="1"/>
      <protection/>
    </xf>
    <xf numFmtId="0" fontId="74" fillId="41" borderId="10" xfId="49" applyFont="1" applyFill="1" applyBorder="1" applyAlignment="1">
      <alignment horizontal="center" vertical="center"/>
      <protection/>
    </xf>
    <xf numFmtId="0" fontId="74" fillId="41" borderId="10" xfId="49" applyFont="1" applyFill="1" applyBorder="1" applyAlignment="1">
      <alignment horizontal="center" vertical="center" wrapText="1"/>
      <protection/>
    </xf>
    <xf numFmtId="4" fontId="74" fillId="41" borderId="10" xfId="49" applyNumberFormat="1" applyFont="1" applyFill="1" applyBorder="1" applyAlignment="1">
      <alignment horizontal="center" vertical="center"/>
      <protection/>
    </xf>
    <xf numFmtId="3" fontId="74" fillId="41" borderId="10" xfId="49" applyNumberFormat="1" applyFont="1" applyFill="1" applyBorder="1" applyAlignment="1">
      <alignment horizontal="center" vertical="center"/>
      <protection/>
    </xf>
    <xf numFmtId="2" fontId="74" fillId="41" borderId="10" xfId="0" applyNumberFormat="1" applyFont="1" applyFill="1" applyBorder="1" applyAlignment="1">
      <alignment horizontal="center" vertical="center"/>
    </xf>
    <xf numFmtId="2" fontId="74" fillId="41" borderId="10" xfId="50" applyNumberFormat="1" applyFont="1" applyFill="1" applyBorder="1" applyAlignment="1">
      <alignment horizontal="center" vertical="center"/>
      <protection/>
    </xf>
    <xf numFmtId="0" fontId="74" fillId="41" borderId="10" xfId="50" applyFont="1" applyFill="1" applyBorder="1" applyAlignment="1">
      <alignment horizontal="center" vertical="center"/>
      <protection/>
    </xf>
    <xf numFmtId="0" fontId="74" fillId="41" borderId="10" xfId="50" applyFont="1" applyFill="1" applyBorder="1" applyAlignment="1">
      <alignment horizontal="center" vertical="center" wrapText="1"/>
      <protection/>
    </xf>
    <xf numFmtId="3" fontId="74" fillId="41" borderId="10" xfId="50" applyNumberFormat="1" applyFont="1" applyFill="1" applyBorder="1" applyAlignment="1">
      <alignment horizontal="center" vertical="center"/>
      <protection/>
    </xf>
    <xf numFmtId="4" fontId="74" fillId="41" borderId="10" xfId="50" applyNumberFormat="1" applyFont="1" applyFill="1" applyBorder="1" applyAlignment="1">
      <alignment horizontal="center" vertical="center" wrapText="1"/>
      <protection/>
    </xf>
    <xf numFmtId="3" fontId="74" fillId="41" borderId="10" xfId="50" applyNumberFormat="1" applyFont="1" applyFill="1" applyBorder="1" applyAlignment="1">
      <alignment horizontal="center" vertical="center" wrapText="1"/>
      <protection/>
    </xf>
    <xf numFmtId="0" fontId="74" fillId="41" borderId="36" xfId="50" applyFont="1" applyFill="1" applyBorder="1" applyAlignment="1">
      <alignment horizontal="center" vertical="center" wrapText="1"/>
      <protection/>
    </xf>
    <xf numFmtId="49" fontId="74" fillId="41" borderId="10" xfId="50" applyNumberFormat="1" applyFont="1" applyFill="1" applyBorder="1" applyAlignment="1">
      <alignment horizontal="center" vertical="center"/>
      <protection/>
    </xf>
    <xf numFmtId="4" fontId="74" fillId="41" borderId="10" xfId="50" applyNumberFormat="1" applyFont="1" applyFill="1" applyBorder="1" applyAlignment="1">
      <alignment horizontal="center" vertical="center"/>
      <protection/>
    </xf>
    <xf numFmtId="3" fontId="74" fillId="41" borderId="10" xfId="35" applyNumberFormat="1" applyFont="1" applyFill="1" applyBorder="1" applyAlignment="1">
      <alignment horizontal="center" vertical="center"/>
    </xf>
    <xf numFmtId="3" fontId="74" fillId="41" borderId="37" xfId="0" applyNumberFormat="1" applyFont="1" applyFill="1" applyBorder="1" applyAlignment="1">
      <alignment horizontal="center" vertical="center"/>
    </xf>
    <xf numFmtId="3" fontId="74" fillId="41" borderId="12" xfId="0" applyNumberFormat="1" applyFont="1" applyFill="1" applyBorder="1" applyAlignment="1">
      <alignment horizontal="center" vertical="center"/>
    </xf>
    <xf numFmtId="3" fontId="74" fillId="41" borderId="24" xfId="50" applyNumberFormat="1" applyFont="1" applyFill="1" applyBorder="1" applyAlignment="1">
      <alignment horizontal="center" vertical="center"/>
      <protection/>
    </xf>
    <xf numFmtId="4" fontId="74" fillId="41" borderId="10" xfId="0" applyNumberFormat="1" applyFont="1" applyFill="1" applyBorder="1" applyAlignment="1">
      <alignment horizontal="center" vertical="center"/>
    </xf>
    <xf numFmtId="3" fontId="74" fillId="41" borderId="37" xfId="35" applyNumberFormat="1" applyFont="1" applyFill="1" applyBorder="1" applyAlignment="1">
      <alignment horizontal="center" vertical="center"/>
    </xf>
    <xf numFmtId="2" fontId="74" fillId="41" borderId="10" xfId="50" applyNumberFormat="1" applyFont="1" applyFill="1" applyBorder="1" applyAlignment="1">
      <alignment horizontal="center" vertical="center" wrapText="1"/>
      <protection/>
    </xf>
    <xf numFmtId="4" fontId="74" fillId="41" borderId="10" xfId="0" applyNumberFormat="1" applyFont="1" applyFill="1" applyBorder="1" applyAlignment="1">
      <alignment horizontal="center" vertical="center" wrapText="1"/>
    </xf>
    <xf numFmtId="1" fontId="74" fillId="41" borderId="10" xfId="0" applyNumberFormat="1" applyFont="1" applyFill="1" applyBorder="1" applyAlignment="1">
      <alignment horizontal="center" vertical="center" wrapText="1"/>
    </xf>
    <xf numFmtId="3" fontId="74" fillId="41" borderId="10" xfId="0" applyNumberFormat="1" applyFont="1" applyFill="1" applyBorder="1" applyAlignment="1">
      <alignment horizontal="center" vertical="center" wrapText="1"/>
    </xf>
    <xf numFmtId="3" fontId="74" fillId="41" borderId="24" xfId="0" applyNumberFormat="1" applyFont="1" applyFill="1" applyBorder="1" applyAlignment="1">
      <alignment horizontal="center" vertical="center"/>
    </xf>
    <xf numFmtId="3" fontId="74" fillId="41" borderId="37" xfId="50" applyNumberFormat="1" applyFont="1" applyFill="1" applyBorder="1" applyAlignment="1">
      <alignment horizontal="center" vertical="center"/>
      <protection/>
    </xf>
    <xf numFmtId="0" fontId="74" fillId="41" borderId="0" xfId="0" applyFont="1" applyFill="1" applyBorder="1" applyAlignment="1">
      <alignment horizontal="center" vertical="center"/>
    </xf>
    <xf numFmtId="0" fontId="74" fillId="41" borderId="0" xfId="0" applyFont="1" applyFill="1" applyAlignment="1">
      <alignment horizontal="center" vertical="center" wrapText="1"/>
    </xf>
    <xf numFmtId="165" fontId="74" fillId="41" borderId="10" xfId="0" applyNumberFormat="1" applyFont="1" applyFill="1" applyBorder="1" applyAlignment="1">
      <alignment horizontal="center" vertical="center" wrapText="1"/>
    </xf>
    <xf numFmtId="165" fontId="74" fillId="41" borderId="10" xfId="0" applyNumberFormat="1" applyFont="1" applyFill="1" applyBorder="1" applyAlignment="1">
      <alignment horizontal="center" vertical="center"/>
    </xf>
    <xf numFmtId="0" fontId="3" fillId="48" borderId="10" xfId="51" applyFont="1" applyFill="1" applyBorder="1" applyAlignment="1">
      <alignment horizontal="center" vertical="top" wrapText="1"/>
      <protection/>
    </xf>
    <xf numFmtId="0" fontId="3" fillId="48" borderId="10" xfId="51" applyFont="1" applyFill="1" applyBorder="1" applyAlignment="1">
      <alignment horizontal="center" vertical="top" wrapText="1"/>
      <protection/>
    </xf>
    <xf numFmtId="0" fontId="3" fillId="0" borderId="10" xfId="51" applyFont="1" applyFill="1" applyBorder="1" applyAlignment="1">
      <alignment horizontal="center" vertical="top" wrapText="1"/>
      <protection/>
    </xf>
    <xf numFmtId="0" fontId="3" fillId="0" borderId="10" xfId="51" applyFont="1" applyFill="1" applyBorder="1" applyAlignment="1">
      <alignment vertical="top" wrapText="1"/>
      <protection/>
    </xf>
    <xf numFmtId="164" fontId="3" fillId="0" borderId="10" xfId="51" applyNumberFormat="1" applyFont="1" applyFill="1" applyBorder="1" applyAlignment="1">
      <alignment horizontal="center" vertical="top" wrapText="1"/>
      <protection/>
    </xf>
    <xf numFmtId="166" fontId="3" fillId="0" borderId="10" xfId="34" applyNumberFormat="1" applyFont="1" applyFill="1" applyBorder="1" applyAlignment="1">
      <alignment horizontal="center" vertical="top" wrapText="1"/>
    </xf>
    <xf numFmtId="3" fontId="3" fillId="0" borderId="10" xfId="51" applyNumberFormat="1" applyFont="1" applyFill="1" applyBorder="1" applyAlignment="1">
      <alignment horizontal="center" vertical="top" wrapText="1"/>
      <protection/>
    </xf>
    <xf numFmtId="3" fontId="3" fillId="0" borderId="10" xfId="51" applyNumberFormat="1" applyFont="1" applyFill="1" applyBorder="1" applyAlignment="1">
      <alignment horizontal="center" vertical="top" wrapText="1"/>
      <protection/>
    </xf>
    <xf numFmtId="0" fontId="3" fillId="0" borderId="10" xfId="51" applyFont="1" applyFill="1" applyBorder="1" applyAlignment="1">
      <alignment horizontal="center" vertical="top" wrapText="1"/>
      <protection/>
    </xf>
    <xf numFmtId="0" fontId="3" fillId="48" borderId="10" xfId="0" applyFont="1" applyFill="1" applyBorder="1" applyAlignment="1">
      <alignment horizontal="center" vertical="top" wrapText="1"/>
    </xf>
    <xf numFmtId="0" fontId="3" fillId="48" borderId="10" xfId="0" applyFont="1" applyFill="1" applyBorder="1" applyAlignment="1">
      <alignment horizontal="center" vertical="top"/>
    </xf>
    <xf numFmtId="0" fontId="3" fillId="48" borderId="10" xfId="0" applyFont="1" applyFill="1" applyBorder="1" applyAlignment="1">
      <alignment vertical="top" wrapText="1"/>
    </xf>
    <xf numFmtId="164" fontId="3" fillId="48" borderId="10" xfId="0" applyNumberFormat="1" applyFont="1" applyFill="1" applyBorder="1" applyAlignment="1">
      <alignment horizontal="center" vertical="top" wrapText="1"/>
    </xf>
    <xf numFmtId="0" fontId="3" fillId="48" borderId="10" xfId="0" applyFont="1" applyFill="1" applyBorder="1" applyAlignment="1">
      <alignment horizontal="center" vertical="top"/>
    </xf>
    <xf numFmtId="164" fontId="3" fillId="48" borderId="10" xfId="0" applyNumberFormat="1" applyFont="1" applyFill="1" applyBorder="1" applyAlignment="1">
      <alignment horizontal="center" vertical="top"/>
    </xf>
    <xf numFmtId="166" fontId="3" fillId="48" borderId="10" xfId="0" applyNumberFormat="1" applyFont="1" applyFill="1" applyBorder="1" applyAlignment="1">
      <alignment horizontal="center" vertical="top"/>
    </xf>
    <xf numFmtId="3" fontId="3" fillId="48" borderId="10" xfId="0" applyNumberFormat="1" applyFont="1" applyFill="1" applyBorder="1" applyAlignment="1">
      <alignment horizontal="center" vertical="top"/>
    </xf>
    <xf numFmtId="0" fontId="2" fillId="48" borderId="10" xfId="0" applyFont="1" applyFill="1" applyBorder="1" applyAlignment="1">
      <alignment horizontal="center" vertical="top"/>
    </xf>
    <xf numFmtId="3" fontId="2" fillId="48" borderId="10" xfId="0" applyNumberFormat="1" applyFont="1" applyFill="1" applyBorder="1" applyAlignment="1">
      <alignment horizontal="center" vertical="top" wrapText="1"/>
    </xf>
    <xf numFmtId="0" fontId="3" fillId="48" borderId="10" xfId="0" applyFont="1" applyFill="1" applyBorder="1" applyAlignment="1">
      <alignment vertical="top" wrapText="1"/>
    </xf>
    <xf numFmtId="164" fontId="3" fillId="48" borderId="10" xfId="0" applyNumberFormat="1" applyFont="1" applyFill="1" applyBorder="1" applyAlignment="1">
      <alignment horizontal="center" vertical="top" wrapText="1"/>
    </xf>
    <xf numFmtId="166" fontId="3" fillId="48" borderId="10" xfId="0" applyNumberFormat="1" applyFont="1" applyFill="1" applyBorder="1" applyAlignment="1">
      <alignment horizontal="center" vertical="top" wrapText="1"/>
    </xf>
    <xf numFmtId="3" fontId="3" fillId="48" borderId="10" xfId="0" applyNumberFormat="1" applyFont="1" applyFill="1" applyBorder="1" applyAlignment="1">
      <alignment horizontal="center" vertical="top" wrapText="1"/>
    </xf>
    <xf numFmtId="3" fontId="3" fillId="48" borderId="10" xfId="34" applyNumberFormat="1" applyFont="1" applyFill="1" applyBorder="1" applyAlignment="1">
      <alignment horizontal="center" vertical="top" wrapText="1"/>
    </xf>
    <xf numFmtId="164" fontId="2" fillId="40" borderId="10" xfId="0" applyNumberFormat="1" applyFont="1" applyFill="1" applyBorder="1" applyAlignment="1">
      <alignment horizontal="center" vertical="top" wrapText="1"/>
    </xf>
    <xf numFmtId="0" fontId="3" fillId="48" borderId="10" xfId="52" applyFont="1" applyFill="1" applyBorder="1" applyAlignment="1">
      <alignment horizontal="center" vertical="top" wrapText="1"/>
      <protection/>
    </xf>
    <xf numFmtId="0" fontId="3" fillId="48" borderId="10" xfId="52" applyFont="1" applyFill="1" applyBorder="1" applyAlignment="1">
      <alignment horizontal="left" vertical="top" wrapText="1"/>
      <protection/>
    </xf>
    <xf numFmtId="164" fontId="3" fillId="48" borderId="10" xfId="52" applyNumberFormat="1" applyFont="1" applyFill="1" applyBorder="1" applyAlignment="1">
      <alignment horizontal="center" vertical="top" wrapText="1"/>
      <protection/>
    </xf>
    <xf numFmtId="165" fontId="3" fillId="48" borderId="10" xfId="52" applyNumberFormat="1" applyFont="1" applyFill="1" applyBorder="1" applyAlignment="1">
      <alignment horizontal="center" vertical="top" wrapText="1"/>
      <protection/>
    </xf>
    <xf numFmtId="166" fontId="3" fillId="48" borderId="10" xfId="52" applyNumberFormat="1" applyFont="1" applyFill="1" applyBorder="1" applyAlignment="1">
      <alignment horizontal="center" vertical="top" wrapText="1"/>
      <protection/>
    </xf>
    <xf numFmtId="3" fontId="3" fillId="48" borderId="10" xfId="52" applyNumberFormat="1" applyFont="1" applyFill="1" applyBorder="1" applyAlignment="1">
      <alignment horizontal="center" vertical="top" wrapText="1"/>
      <protection/>
    </xf>
    <xf numFmtId="165" fontId="3" fillId="0" borderId="10" xfId="51" applyNumberFormat="1" applyFont="1" applyFill="1" applyBorder="1" applyAlignment="1">
      <alignment horizontal="center" vertical="top" wrapText="1"/>
      <protection/>
    </xf>
    <xf numFmtId="49" fontId="2" fillId="48" borderId="10" xfId="52" applyNumberFormat="1" applyFont="1" applyFill="1" applyBorder="1" applyAlignment="1">
      <alignment horizontal="center" vertical="top" wrapText="1"/>
      <protection/>
    </xf>
    <xf numFmtId="49" fontId="2" fillId="48" borderId="10" xfId="52" applyNumberFormat="1" applyFont="1" applyFill="1" applyBorder="1" applyAlignment="1">
      <alignment horizontal="left" vertical="top" wrapText="1"/>
      <protection/>
    </xf>
    <xf numFmtId="171" fontId="2" fillId="48" borderId="10" xfId="52" applyNumberFormat="1" applyFont="1" applyFill="1" applyBorder="1" applyAlignment="1">
      <alignment horizontal="center" vertical="top" wrapText="1"/>
      <protection/>
    </xf>
    <xf numFmtId="166" fontId="2" fillId="48" borderId="10" xfId="52" applyNumberFormat="1" applyFont="1" applyFill="1" applyBorder="1" applyAlignment="1">
      <alignment horizontal="center" vertical="top" wrapText="1"/>
      <protection/>
    </xf>
    <xf numFmtId="3" fontId="2" fillId="48" borderId="10" xfId="52" applyNumberFormat="1" applyFont="1" applyFill="1" applyBorder="1" applyAlignment="1">
      <alignment horizontal="center" vertical="top" wrapText="1"/>
      <protection/>
    </xf>
    <xf numFmtId="3" fontId="2" fillId="48" borderId="10" xfId="52" applyNumberFormat="1" applyFont="1" applyFill="1" applyBorder="1" applyAlignment="1">
      <alignment horizontal="center" vertical="top" wrapText="1"/>
      <protection/>
    </xf>
    <xf numFmtId="49" fontId="3" fillId="48" borderId="10" xfId="52" applyNumberFormat="1" applyFont="1" applyFill="1" applyBorder="1" applyAlignment="1">
      <alignment horizontal="center" vertical="top" wrapText="1"/>
      <protection/>
    </xf>
    <xf numFmtId="49" fontId="2" fillId="48" borderId="10" xfId="52" applyNumberFormat="1" applyFont="1" applyFill="1" applyBorder="1" applyAlignment="1">
      <alignment horizontal="center" vertical="top" wrapText="1"/>
      <protection/>
    </xf>
    <xf numFmtId="49" fontId="2" fillId="48" borderId="10" xfId="52" applyNumberFormat="1" applyFont="1" applyFill="1" applyBorder="1" applyAlignment="1">
      <alignment horizontal="left" vertical="top" wrapText="1"/>
      <protection/>
    </xf>
    <xf numFmtId="164" fontId="2" fillId="34" borderId="10" xfId="0" applyNumberFormat="1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3" fontId="3" fillId="38" borderId="10" xfId="50" applyNumberFormat="1" applyFont="1" applyFill="1" applyBorder="1" applyAlignment="1">
      <alignment horizontal="center" vertical="top" wrapText="1"/>
      <protection/>
    </xf>
    <xf numFmtId="3" fontId="2" fillId="44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4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textRotation="255" wrapText="1"/>
    </xf>
    <xf numFmtId="164" fontId="2" fillId="0" borderId="0" xfId="0" applyNumberFormat="1" applyFont="1" applyFill="1" applyBorder="1" applyAlignment="1">
      <alignment horizontal="center" vertical="center" wrapText="1"/>
    </xf>
    <xf numFmtId="44" fontId="2" fillId="0" borderId="0" xfId="47" applyNumberFormat="1" applyFont="1" applyFill="1" applyBorder="1" applyAlignment="1">
      <alignment horizontal="left" vertical="center"/>
      <protection/>
    </xf>
    <xf numFmtId="44" fontId="2" fillId="0" borderId="0" xfId="47" applyNumberFormat="1" applyFont="1" applyFill="1" applyBorder="1" applyAlignment="1">
      <alignment horizontal="center" vertical="center"/>
      <protection/>
    </xf>
    <xf numFmtId="49" fontId="2" fillId="0" borderId="0" xfId="47" applyNumberFormat="1" applyFont="1" applyFill="1" applyBorder="1" applyAlignment="1">
      <alignment horizontal="center" vertical="center"/>
      <protection/>
    </xf>
    <xf numFmtId="183" fontId="2" fillId="0" borderId="0" xfId="47" applyNumberFormat="1" applyFont="1" applyFill="1" applyBorder="1" applyAlignment="1">
      <alignment horizontal="center" vertical="center"/>
      <protection/>
    </xf>
    <xf numFmtId="164" fontId="2" fillId="0" borderId="0" xfId="47" applyNumberFormat="1" applyFont="1" applyFill="1" applyBorder="1" applyAlignment="1">
      <alignment horizontal="center" vertical="center" wrapText="1"/>
      <protection/>
    </xf>
    <xf numFmtId="0" fontId="78" fillId="0" borderId="0" xfId="0" applyFont="1" applyBorder="1" applyAlignment="1">
      <alignment horizontal="center" vertical="center"/>
    </xf>
    <xf numFmtId="0" fontId="2" fillId="0" borderId="0" xfId="47" applyNumberFormat="1" applyFont="1" applyFill="1" applyBorder="1" applyAlignment="1">
      <alignment horizontal="center" vertical="center"/>
      <protection/>
    </xf>
    <xf numFmtId="164" fontId="78" fillId="0" borderId="0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horizontal="right" vertical="center"/>
    </xf>
    <xf numFmtId="164" fontId="79" fillId="0" borderId="0" xfId="0" applyNumberFormat="1" applyFont="1" applyFill="1" applyBorder="1" applyAlignment="1">
      <alignment horizontal="center" vertical="center" wrapText="1"/>
    </xf>
    <xf numFmtId="164" fontId="8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4" fontId="10" fillId="0" borderId="0" xfId="0" applyNumberFormat="1" applyFont="1" applyFill="1" applyBorder="1" applyAlignment="1">
      <alignment horizontal="right"/>
    </xf>
    <xf numFmtId="44" fontId="10" fillId="0" borderId="0" xfId="47" applyNumberFormat="1" applyFont="1" applyFill="1" applyBorder="1" applyAlignment="1">
      <alignment horizontal="center" vertical="center"/>
      <protection/>
    </xf>
    <xf numFmtId="49" fontId="10" fillId="0" borderId="0" xfId="47" applyNumberFormat="1" applyFont="1" applyFill="1" applyBorder="1" applyAlignment="1">
      <alignment horizontal="center" vertical="center"/>
      <protection/>
    </xf>
    <xf numFmtId="183" fontId="10" fillId="0" borderId="0" xfId="47" applyNumberFormat="1" applyFont="1" applyFill="1" applyBorder="1" applyAlignment="1">
      <alignment horizontal="center" vertical="center"/>
      <protection/>
    </xf>
    <xf numFmtId="4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78" fillId="48" borderId="10" xfId="0" applyFont="1" applyFill="1" applyBorder="1" applyAlignment="1">
      <alignment horizontal="center" vertical="top"/>
    </xf>
    <xf numFmtId="0" fontId="78" fillId="48" borderId="10" xfId="0" applyFont="1" applyFill="1" applyBorder="1" applyAlignment="1">
      <alignment horizontal="left" vertical="top"/>
    </xf>
    <xf numFmtId="0" fontId="78" fillId="43" borderId="10" xfId="0" applyFont="1" applyFill="1" applyBorder="1" applyAlignment="1">
      <alignment horizontal="left" vertical="top" wrapText="1"/>
    </xf>
    <xf numFmtId="0" fontId="2" fillId="43" borderId="10" xfId="0" applyFont="1" applyFill="1" applyBorder="1" applyAlignment="1">
      <alignment horizontal="left" vertical="top" wrapText="1"/>
    </xf>
    <xf numFmtId="0" fontId="78" fillId="43" borderId="10" xfId="0" applyFont="1" applyFill="1" applyBorder="1" applyAlignment="1">
      <alignment horizontal="center" vertical="top"/>
    </xf>
    <xf numFmtId="0" fontId="78" fillId="43" borderId="10" xfId="0" applyFont="1" applyFill="1" applyBorder="1" applyAlignment="1">
      <alignment horizontal="left" vertical="top"/>
    </xf>
    <xf numFmtId="0" fontId="2" fillId="43" borderId="10" xfId="47" applyFont="1" applyFill="1" applyBorder="1" applyAlignment="1">
      <alignment horizontal="center" vertical="top"/>
      <protection/>
    </xf>
    <xf numFmtId="0" fontId="2" fillId="43" borderId="10" xfId="0" applyFont="1" applyFill="1" applyBorder="1" applyAlignment="1">
      <alignment horizontal="center" vertical="top"/>
    </xf>
    <xf numFmtId="44" fontId="2" fillId="43" borderId="10" xfId="47" applyNumberFormat="1" applyFont="1" applyFill="1" applyBorder="1" applyAlignment="1">
      <alignment horizontal="left" vertical="top" wrapText="1"/>
      <protection/>
    </xf>
    <xf numFmtId="0" fontId="2" fillId="42" borderId="10" xfId="0" applyFont="1" applyFill="1" applyBorder="1" applyAlignment="1">
      <alignment horizontal="center" vertical="top" wrapText="1"/>
    </xf>
    <xf numFmtId="0" fontId="2" fillId="42" borderId="10" xfId="47" applyFont="1" applyFill="1" applyBorder="1" applyAlignment="1">
      <alignment horizontal="center" vertical="top"/>
      <protection/>
    </xf>
    <xf numFmtId="0" fontId="2" fillId="42" borderId="10" xfId="0" applyFont="1" applyFill="1" applyBorder="1" applyAlignment="1">
      <alignment horizontal="left" vertical="top" wrapText="1"/>
    </xf>
    <xf numFmtId="0" fontId="78" fillId="42" borderId="10" xfId="0" applyFont="1" applyFill="1" applyBorder="1" applyAlignment="1">
      <alignment horizontal="center" vertical="top"/>
    </xf>
    <xf numFmtId="0" fontId="2" fillId="42" borderId="10" xfId="0" applyFont="1" applyFill="1" applyBorder="1" applyAlignment="1">
      <alignment horizontal="center" vertical="top"/>
    </xf>
    <xf numFmtId="0" fontId="78" fillId="0" borderId="10" xfId="0" applyFont="1" applyFill="1" applyBorder="1" applyAlignment="1">
      <alignment horizontal="left" vertical="top"/>
    </xf>
    <xf numFmtId="0" fontId="2" fillId="0" borderId="10" xfId="47" applyFont="1" applyFill="1" applyBorder="1" applyAlignment="1">
      <alignment horizontal="center" vertical="top"/>
      <protection/>
    </xf>
    <xf numFmtId="0" fontId="2" fillId="0" borderId="10" xfId="0" applyFont="1" applyFill="1" applyBorder="1" applyAlignment="1">
      <alignment horizontal="left" vertical="top" wrapText="1"/>
    </xf>
    <xf numFmtId="0" fontId="78" fillId="0" borderId="10" xfId="0" applyFont="1" applyFill="1" applyBorder="1" applyAlignment="1">
      <alignment horizontal="center" vertical="top"/>
    </xf>
    <xf numFmtId="0" fontId="78" fillId="0" borderId="10" xfId="0" applyFont="1" applyFill="1" applyBorder="1" applyAlignment="1">
      <alignment horizontal="center" vertical="top" wrapText="1"/>
    </xf>
    <xf numFmtId="166" fontId="78" fillId="48" borderId="10" xfId="0" applyNumberFormat="1" applyFont="1" applyFill="1" applyBorder="1" applyAlignment="1">
      <alignment horizontal="center" vertical="top" wrapText="1"/>
    </xf>
    <xf numFmtId="166" fontId="78" fillId="48" borderId="10" xfId="0" applyNumberFormat="1" applyFont="1" applyFill="1" applyBorder="1" applyAlignment="1">
      <alignment horizontal="center" vertical="top"/>
    </xf>
    <xf numFmtId="164" fontId="78" fillId="48" borderId="10" xfId="0" applyNumberFormat="1" applyFont="1" applyFill="1" applyBorder="1" applyAlignment="1">
      <alignment horizontal="center" vertical="top"/>
    </xf>
    <xf numFmtId="3" fontId="78" fillId="48" borderId="10" xfId="0" applyNumberFormat="1" applyFont="1" applyFill="1" applyBorder="1" applyAlignment="1">
      <alignment horizontal="center" vertical="top"/>
    </xf>
    <xf numFmtId="166" fontId="78" fillId="43" borderId="10" xfId="0" applyNumberFormat="1" applyFont="1" applyFill="1" applyBorder="1" applyAlignment="1">
      <alignment horizontal="center" vertical="top" wrapText="1"/>
    </xf>
    <xf numFmtId="2" fontId="78" fillId="43" borderId="10" xfId="0" applyNumberFormat="1" applyFont="1" applyFill="1" applyBorder="1" applyAlignment="1">
      <alignment horizontal="center" vertical="top"/>
    </xf>
    <xf numFmtId="164" fontId="78" fillId="43" borderId="10" xfId="0" applyNumberFormat="1" applyFont="1" applyFill="1" applyBorder="1" applyAlignment="1">
      <alignment horizontal="center" vertical="top"/>
    </xf>
    <xf numFmtId="3" fontId="78" fillId="43" borderId="10" xfId="0" applyNumberFormat="1" applyFont="1" applyFill="1" applyBorder="1" applyAlignment="1">
      <alignment horizontal="center" vertical="top"/>
    </xf>
    <xf numFmtId="3" fontId="2" fillId="43" borderId="10" xfId="47" applyNumberFormat="1" applyFont="1" applyFill="1" applyBorder="1" applyAlignment="1">
      <alignment horizontal="center" vertical="top"/>
      <protection/>
    </xf>
    <xf numFmtId="164" fontId="2" fillId="43" borderId="10" xfId="47" applyNumberFormat="1" applyFont="1" applyFill="1" applyBorder="1" applyAlignment="1">
      <alignment horizontal="center" vertical="top" wrapText="1"/>
      <protection/>
    </xf>
    <xf numFmtId="164" fontId="2" fillId="42" borderId="10" xfId="0" applyNumberFormat="1" applyFont="1" applyFill="1" applyBorder="1" applyAlignment="1">
      <alignment horizontal="center" vertical="top" wrapText="1"/>
    </xf>
    <xf numFmtId="3" fontId="2" fillId="42" borderId="10" xfId="47" applyNumberFormat="1" applyFont="1" applyFill="1" applyBorder="1" applyAlignment="1">
      <alignment horizontal="center" vertical="top"/>
      <protection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3" fontId="2" fillId="0" borderId="10" xfId="47" applyNumberFormat="1" applyFont="1" applyFill="1" applyBorder="1" applyAlignment="1">
      <alignment horizontal="center" vertical="top"/>
      <protection/>
    </xf>
    <xf numFmtId="164" fontId="78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0" fontId="3" fillId="48" borderId="10" xfId="51" applyFont="1" applyFill="1" applyBorder="1" applyAlignment="1">
      <alignment horizontal="left" vertical="top" wrapText="1"/>
      <protection/>
    </xf>
    <xf numFmtId="0" fontId="3" fillId="33" borderId="10" xfId="51" applyFont="1" applyFill="1" applyBorder="1" applyAlignment="1">
      <alignment horizontal="left" vertical="top" wrapText="1"/>
      <protection/>
    </xf>
    <xf numFmtId="0" fontId="3" fillId="41" borderId="10" xfId="51" applyFont="1" applyFill="1" applyBorder="1" applyAlignment="1">
      <alignment horizontal="left" vertical="top" wrapText="1"/>
      <protection/>
    </xf>
    <xf numFmtId="0" fontId="3" fillId="43" borderId="10" xfId="51" applyFont="1" applyFill="1" applyBorder="1" applyAlignment="1">
      <alignment horizontal="left" vertical="top" wrapText="1"/>
      <protection/>
    </xf>
    <xf numFmtId="0" fontId="3" fillId="38" borderId="10" xfId="51" applyFont="1" applyFill="1" applyBorder="1" applyAlignment="1">
      <alignment horizontal="left" vertical="top" wrapText="1"/>
      <protection/>
    </xf>
    <xf numFmtId="0" fontId="3" fillId="38" borderId="10" xfId="51" applyFont="1" applyFill="1" applyBorder="1" applyAlignment="1">
      <alignment horizontal="left" vertical="top" wrapText="1"/>
      <protection/>
    </xf>
    <xf numFmtId="0" fontId="3" fillId="34" borderId="10" xfId="51" applyFont="1" applyFill="1" applyBorder="1" applyAlignment="1">
      <alignment horizontal="left" vertical="top" wrapText="1"/>
      <protection/>
    </xf>
    <xf numFmtId="0" fontId="2" fillId="34" borderId="10" xfId="0" applyFont="1" applyFill="1" applyBorder="1" applyAlignment="1">
      <alignment horizontal="left" vertical="top" wrapText="1"/>
    </xf>
    <xf numFmtId="0" fontId="2" fillId="44" borderId="10" xfId="0" applyFont="1" applyFill="1" applyBorder="1" applyAlignment="1">
      <alignment horizontal="left" vertical="top" wrapText="1"/>
    </xf>
    <xf numFmtId="0" fontId="3" fillId="0" borderId="10" xfId="51" applyFont="1" applyBorder="1" applyAlignment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2" fillId="40" borderId="10" xfId="0" applyFont="1" applyFill="1" applyBorder="1" applyAlignment="1">
      <alignment horizontal="left" vertical="top" wrapText="1"/>
    </xf>
    <xf numFmtId="0" fontId="3" fillId="41" borderId="10" xfId="51" applyFont="1" applyFill="1" applyBorder="1" applyAlignment="1">
      <alignment horizontal="left" vertical="top" wrapText="1"/>
      <protection/>
    </xf>
    <xf numFmtId="0" fontId="2" fillId="37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0" xfId="50" applyFont="1" applyBorder="1" applyAlignment="1">
      <alignment horizontal="left" vertical="top" wrapText="1"/>
      <protection/>
    </xf>
    <xf numFmtId="0" fontId="2" fillId="43" borderId="10" xfId="0" applyFont="1" applyFill="1" applyBorder="1" applyAlignment="1">
      <alignment horizontal="left" vertical="top"/>
    </xf>
    <xf numFmtId="44" fontId="2" fillId="0" borderId="10" xfId="47" applyNumberFormat="1" applyFont="1" applyFill="1" applyBorder="1" applyAlignment="1">
      <alignment horizontal="left" vertical="top"/>
      <protection/>
    </xf>
    <xf numFmtId="0" fontId="2" fillId="0" borderId="10" xfId="0" applyFont="1" applyFill="1" applyBorder="1" applyAlignment="1">
      <alignment horizontal="left" vertical="top"/>
    </xf>
    <xf numFmtId="164" fontId="2" fillId="48" borderId="10" xfId="0" applyNumberFormat="1" applyFont="1" applyFill="1" applyBorder="1" applyAlignment="1">
      <alignment horizontal="center" vertical="top" wrapText="1"/>
    </xf>
    <xf numFmtId="0" fontId="3" fillId="42" borderId="10" xfId="51" applyFont="1" applyFill="1" applyBorder="1" applyAlignment="1">
      <alignment horizontal="left" vertical="top" wrapText="1"/>
      <protection/>
    </xf>
    <xf numFmtId="0" fontId="3" fillId="0" borderId="10" xfId="51" applyFont="1" applyFill="1" applyBorder="1" applyAlignment="1">
      <alignment horizontal="left" vertical="top" wrapText="1"/>
      <protection/>
    </xf>
    <xf numFmtId="166" fontId="2" fillId="48" borderId="10" xfId="0" applyNumberFormat="1" applyFont="1" applyFill="1" applyBorder="1" applyAlignment="1">
      <alignment horizontal="center" vertical="top" wrapText="1"/>
    </xf>
    <xf numFmtId="167" fontId="3" fillId="38" borderId="10" xfId="50" applyNumberFormat="1" applyFont="1" applyFill="1" applyBorder="1" applyAlignment="1">
      <alignment horizontal="center" vertical="top" wrapText="1"/>
      <protection/>
    </xf>
    <xf numFmtId="164" fontId="2" fillId="44" borderId="10" xfId="0" applyNumberFormat="1" applyFont="1" applyFill="1" applyBorder="1" applyAlignment="1">
      <alignment horizontal="center" vertical="top" wrapText="1"/>
    </xf>
    <xf numFmtId="167" fontId="3" fillId="0" borderId="10" xfId="50" applyNumberFormat="1" applyFont="1" applyFill="1" applyBorder="1" applyAlignment="1">
      <alignment horizontal="center" vertical="top" wrapText="1"/>
      <protection/>
    </xf>
    <xf numFmtId="167" fontId="3" fillId="33" borderId="10" xfId="50" applyNumberFormat="1" applyFont="1" applyFill="1" applyBorder="1" applyAlignment="1">
      <alignment horizontal="center" vertical="top"/>
      <protection/>
    </xf>
    <xf numFmtId="167" fontId="5" fillId="41" borderId="10" xfId="51" applyNumberFormat="1" applyFont="1" applyFill="1" applyBorder="1" applyAlignment="1">
      <alignment horizontal="center" vertical="top" wrapText="1"/>
      <protection/>
    </xf>
    <xf numFmtId="167" fontId="5" fillId="38" borderId="10" xfId="51" applyNumberFormat="1" applyFont="1" applyFill="1" applyBorder="1" applyAlignment="1">
      <alignment horizontal="center" vertical="top" wrapText="1"/>
      <protection/>
    </xf>
    <xf numFmtId="0" fontId="3" fillId="48" borderId="10" xfId="50" applyFont="1" applyFill="1" applyBorder="1" applyAlignment="1">
      <alignment horizontal="left" vertical="top" wrapText="1"/>
      <protection/>
    </xf>
    <xf numFmtId="183" fontId="2" fillId="43" borderId="10" xfId="0" applyNumberFormat="1" applyFont="1" applyFill="1" applyBorder="1" applyAlignment="1">
      <alignment horizontal="center" vertical="top"/>
    </xf>
    <xf numFmtId="183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52" applyFont="1" applyFill="1" applyBorder="1" applyAlignment="1">
      <alignment horizontal="left" vertical="top" wrapText="1"/>
      <protection/>
    </xf>
    <xf numFmtId="164" fontId="3" fillId="0" borderId="0" xfId="52" applyNumberFormat="1" applyFont="1" applyFill="1" applyBorder="1" applyAlignment="1">
      <alignment horizontal="center" vertical="top" wrapText="1"/>
      <protection/>
    </xf>
    <xf numFmtId="165" fontId="3" fillId="0" borderId="0" xfId="52" applyNumberFormat="1" applyFont="1" applyFill="1" applyBorder="1" applyAlignment="1">
      <alignment horizontal="center" vertical="top" wrapText="1"/>
      <protection/>
    </xf>
    <xf numFmtId="166" fontId="3" fillId="0" borderId="0" xfId="52" applyNumberFormat="1" applyFont="1" applyFill="1" applyBorder="1" applyAlignment="1">
      <alignment horizontal="center" vertical="top" wrapText="1"/>
      <protection/>
    </xf>
    <xf numFmtId="3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164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164" fontId="2" fillId="0" borderId="23" xfId="0" applyNumberFormat="1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center" vertical="top" wrapText="1"/>
    </xf>
    <xf numFmtId="0" fontId="3" fillId="0" borderId="0" xfId="50" applyFont="1" applyFill="1" applyBorder="1" applyAlignment="1">
      <alignment horizontal="center" vertical="top"/>
      <protection/>
    </xf>
    <xf numFmtId="0" fontId="3" fillId="0" borderId="0" xfId="50" applyFont="1" applyFill="1" applyBorder="1" applyAlignment="1">
      <alignment horizontal="center" vertical="top" wrapText="1"/>
      <protection/>
    </xf>
    <xf numFmtId="0" fontId="3" fillId="0" borderId="0" xfId="50" applyFont="1" applyFill="1" applyBorder="1" applyAlignment="1">
      <alignment vertical="top" wrapText="1"/>
      <protection/>
    </xf>
    <xf numFmtId="164" fontId="3" fillId="0" borderId="0" xfId="50" applyNumberFormat="1" applyFont="1" applyFill="1" applyBorder="1" applyAlignment="1">
      <alignment horizontal="center" vertical="top" wrapText="1"/>
      <protection/>
    </xf>
    <xf numFmtId="165" fontId="3" fillId="0" borderId="0" xfId="50" applyNumberFormat="1" applyFont="1" applyFill="1" applyBorder="1" applyAlignment="1">
      <alignment horizontal="center" vertical="top" wrapText="1"/>
      <protection/>
    </xf>
    <xf numFmtId="166" fontId="3" fillId="0" borderId="0" xfId="50" applyNumberFormat="1" applyFont="1" applyFill="1" applyBorder="1" applyAlignment="1">
      <alignment horizontal="center" vertical="top" wrapText="1"/>
      <protection/>
    </xf>
    <xf numFmtId="3" fontId="3" fillId="0" borderId="0" xfId="50" applyNumberFormat="1" applyFont="1" applyFill="1" applyBorder="1" applyAlignment="1">
      <alignment horizontal="center" vertical="top" wrapText="1"/>
      <protection/>
    </xf>
    <xf numFmtId="167" fontId="3" fillId="0" borderId="0" xfId="50" applyNumberFormat="1" applyFont="1" applyFill="1" applyBorder="1" applyAlignment="1">
      <alignment horizontal="center" vertical="top"/>
      <protection/>
    </xf>
    <xf numFmtId="167" fontId="3" fillId="0" borderId="0" xfId="50" applyNumberFormat="1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81" fillId="0" borderId="0" xfId="0" applyFont="1" applyFill="1" applyAlignment="1">
      <alignment/>
    </xf>
    <xf numFmtId="0" fontId="69" fillId="0" borderId="0" xfId="0" applyFont="1" applyAlignment="1">
      <alignment/>
    </xf>
    <xf numFmtId="0" fontId="81" fillId="0" borderId="0" xfId="0" applyFont="1" applyAlignment="1">
      <alignment/>
    </xf>
    <xf numFmtId="1" fontId="74" fillId="0" borderId="23" xfId="50" applyNumberFormat="1" applyFont="1" applyFill="1" applyBorder="1" applyAlignment="1">
      <alignment horizontal="center" vertical="center" wrapText="1"/>
      <protection/>
    </xf>
    <xf numFmtId="2" fontId="74" fillId="0" borderId="23" xfId="50" applyNumberFormat="1" applyFont="1" applyFill="1" applyBorder="1" applyAlignment="1">
      <alignment horizontal="center" vertical="center"/>
      <protection/>
    </xf>
    <xf numFmtId="0" fontId="74" fillId="0" borderId="23" xfId="50" applyFont="1" applyFill="1" applyBorder="1" applyAlignment="1">
      <alignment horizontal="center" vertical="center"/>
      <protection/>
    </xf>
    <xf numFmtId="49" fontId="74" fillId="0" borderId="23" xfId="50" applyNumberFormat="1" applyFont="1" applyFill="1" applyBorder="1" applyAlignment="1">
      <alignment horizontal="center" vertical="center" wrapText="1"/>
      <protection/>
    </xf>
    <xf numFmtId="0" fontId="74" fillId="0" borderId="23" xfId="50" applyFont="1" applyFill="1" applyBorder="1" applyAlignment="1">
      <alignment horizontal="center" vertical="center" wrapText="1"/>
      <protection/>
    </xf>
    <xf numFmtId="3" fontId="74" fillId="0" borderId="23" xfId="35" applyNumberFormat="1" applyFont="1" applyFill="1" applyBorder="1" applyAlignment="1">
      <alignment horizontal="center" vertical="center"/>
    </xf>
    <xf numFmtId="0" fontId="74" fillId="0" borderId="0" xfId="50" applyFont="1" applyFill="1" applyBorder="1" applyAlignment="1">
      <alignment horizontal="center" vertical="center"/>
      <protection/>
    </xf>
    <xf numFmtId="0" fontId="74" fillId="0" borderId="0" xfId="50" applyFont="1" applyFill="1" applyBorder="1" applyAlignment="1">
      <alignment horizontal="center" vertical="center" wrapText="1"/>
      <protection/>
    </xf>
    <xf numFmtId="3" fontId="74" fillId="0" borderId="23" xfId="50" applyNumberFormat="1" applyFont="1" applyFill="1" applyBorder="1" applyAlignment="1">
      <alignment horizontal="center" vertical="center"/>
      <protection/>
    </xf>
    <xf numFmtId="0" fontId="74" fillId="0" borderId="23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vertical="top" wrapText="1"/>
    </xf>
    <xf numFmtId="3" fontId="2" fillId="42" borderId="10" xfId="0" applyNumberFormat="1" applyFont="1" applyFill="1" applyBorder="1" applyAlignment="1">
      <alignment horizontal="center" vertical="top" wrapText="1"/>
    </xf>
    <xf numFmtId="44" fontId="2" fillId="48" borderId="10" xfId="47" applyNumberFormat="1" applyFont="1" applyFill="1" applyBorder="1" applyAlignment="1">
      <alignment horizontal="left" vertical="top" wrapText="1"/>
      <protection/>
    </xf>
    <xf numFmtId="44" fontId="2" fillId="42" borderId="10" xfId="47" applyNumberFormat="1" applyFont="1" applyFill="1" applyBorder="1" applyAlignment="1">
      <alignment horizontal="left" vertical="top" wrapText="1"/>
      <protection/>
    </xf>
    <xf numFmtId="44" fontId="2" fillId="0" borderId="10" xfId="47" applyNumberFormat="1" applyFont="1" applyFill="1" applyBorder="1" applyAlignment="1">
      <alignment vertical="top" wrapText="1"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left" vertical="center"/>
    </xf>
    <xf numFmtId="164" fontId="82" fillId="0" borderId="0" xfId="0" applyNumberFormat="1" applyFont="1" applyBorder="1" applyAlignment="1">
      <alignment horizontal="center"/>
    </xf>
    <xf numFmtId="182" fontId="82" fillId="0" borderId="0" xfId="0" applyNumberFormat="1" applyFont="1" applyBorder="1" applyAlignment="1">
      <alignment horizontal="center" vertical="center"/>
    </xf>
    <xf numFmtId="0" fontId="53" fillId="50" borderId="0" xfId="47" applyFont="1" applyFill="1" applyBorder="1" applyAlignment="1">
      <alignment vertical="top"/>
      <protection/>
    </xf>
    <xf numFmtId="0" fontId="53" fillId="50" borderId="0" xfId="47" applyFont="1" applyFill="1" applyBorder="1" applyAlignment="1">
      <alignment horizontal="center" vertical="center"/>
      <protection/>
    </xf>
    <xf numFmtId="0" fontId="53" fillId="50" borderId="0" xfId="47" applyFont="1" applyFill="1" applyBorder="1" applyAlignment="1">
      <alignment horizontal="left" vertical="center"/>
      <protection/>
    </xf>
    <xf numFmtId="182" fontId="53" fillId="50" borderId="0" xfId="47" applyNumberFormat="1" applyFont="1" applyFill="1" applyBorder="1" applyAlignment="1">
      <alignment horizontal="center" vertical="center"/>
      <protection/>
    </xf>
    <xf numFmtId="0" fontId="27" fillId="0" borderId="0" xfId="47" applyFont="1" applyBorder="1" applyAlignment="1">
      <alignment horizontal="left" vertical="top"/>
      <protection/>
    </xf>
    <xf numFmtId="0" fontId="27" fillId="0" borderId="0" xfId="47" applyFont="1" applyBorder="1" applyAlignment="1">
      <alignment horizontal="center" vertical="center"/>
      <protection/>
    </xf>
    <xf numFmtId="0" fontId="27" fillId="0" borderId="0" xfId="47" applyFont="1" applyBorder="1" applyAlignment="1">
      <alignment horizontal="left" vertical="center"/>
      <protection/>
    </xf>
    <xf numFmtId="164" fontId="27" fillId="0" borderId="0" xfId="47" applyNumberFormat="1" applyFont="1" applyBorder="1" applyAlignment="1">
      <alignment horizontal="center" vertical="top"/>
      <protection/>
    </xf>
    <xf numFmtId="182" fontId="27" fillId="0" borderId="0" xfId="47" applyNumberFormat="1" applyFont="1" applyBorder="1" applyAlignment="1">
      <alignment horizontal="center" vertical="center"/>
      <protection/>
    </xf>
    <xf numFmtId="164" fontId="23" fillId="51" borderId="10" xfId="47" applyNumberFormat="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/>
    </xf>
    <xf numFmtId="0" fontId="27" fillId="51" borderId="39" xfId="47" applyNumberFormat="1" applyFont="1" applyFill="1" applyBorder="1" applyAlignment="1">
      <alignment horizontal="center" vertical="center" wrapText="1"/>
      <protection/>
    </xf>
    <xf numFmtId="0" fontId="27" fillId="51" borderId="40" xfId="47" applyNumberFormat="1" applyFont="1" applyFill="1" applyBorder="1" applyAlignment="1">
      <alignment horizontal="center" vertical="center" wrapText="1"/>
      <protection/>
    </xf>
    <xf numFmtId="0" fontId="23" fillId="51" borderId="24" xfId="47" applyNumberFormat="1" applyFont="1" applyFill="1" applyBorder="1" applyAlignment="1">
      <alignment horizontal="center" vertical="center" wrapText="1"/>
      <protection/>
    </xf>
    <xf numFmtId="164" fontId="23" fillId="51" borderId="24" xfId="47" applyNumberFormat="1" applyFont="1" applyFill="1" applyBorder="1" applyAlignment="1">
      <alignment horizontal="center" vertical="center" wrapText="1"/>
      <protection/>
    </xf>
    <xf numFmtId="165" fontId="23" fillId="51" borderId="24" xfId="47" applyNumberFormat="1" applyFont="1" applyFill="1" applyBorder="1" applyAlignment="1">
      <alignment horizontal="center" vertical="center" wrapText="1"/>
      <protection/>
    </xf>
    <xf numFmtId="165" fontId="27" fillId="51" borderId="24" xfId="47" applyNumberFormat="1" applyFont="1" applyFill="1" applyBorder="1" applyAlignment="1">
      <alignment horizontal="center" vertical="center" wrapText="1"/>
      <protection/>
    </xf>
    <xf numFmtId="182" fontId="27" fillId="51" borderId="24" xfId="47" applyNumberFormat="1" applyFont="1" applyFill="1" applyBorder="1" applyAlignment="1">
      <alignment horizontal="center" vertical="center" wrapText="1"/>
      <protection/>
    </xf>
    <xf numFmtId="0" fontId="23" fillId="51" borderId="41" xfId="47" applyNumberFormat="1" applyFont="1" applyFill="1" applyBorder="1" applyAlignment="1">
      <alignment horizontal="center" vertical="center" wrapText="1"/>
      <protection/>
    </xf>
    <xf numFmtId="0" fontId="27" fillId="43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left" vertical="center"/>
    </xf>
    <xf numFmtId="164" fontId="0" fillId="0" borderId="44" xfId="0" applyNumberFormat="1" applyFill="1" applyBorder="1" applyAlignment="1">
      <alignment/>
    </xf>
    <xf numFmtId="0" fontId="23" fillId="47" borderId="44" xfId="0" applyFont="1" applyFill="1" applyBorder="1" applyAlignment="1">
      <alignment horizontal="center"/>
    </xf>
    <xf numFmtId="3" fontId="23" fillId="47" borderId="44" xfId="0" applyNumberFormat="1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7" fillId="43" borderId="4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64" fontId="0" fillId="0" borderId="10" xfId="0" applyNumberFormat="1" applyFill="1" applyBorder="1" applyAlignment="1">
      <alignment/>
    </xf>
    <xf numFmtId="0" fontId="23" fillId="47" borderId="10" xfId="0" applyFont="1" applyFill="1" applyBorder="1" applyAlignment="1">
      <alignment horizontal="center"/>
    </xf>
    <xf numFmtId="3" fontId="23" fillId="47" borderId="10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2" fontId="23" fillId="47" borderId="10" xfId="0" applyNumberFormat="1" applyFont="1" applyFill="1" applyBorder="1" applyAlignment="1">
      <alignment horizontal="center" vertical="center"/>
    </xf>
    <xf numFmtId="0" fontId="0" fillId="47" borderId="10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164" fontId="0" fillId="0" borderId="49" xfId="0" applyNumberFormat="1" applyFill="1" applyBorder="1" applyAlignment="1">
      <alignment/>
    </xf>
    <xf numFmtId="2" fontId="0" fillId="0" borderId="49" xfId="0" applyNumberFormat="1" applyBorder="1" applyAlignment="1">
      <alignment horizontal="center" vertical="center"/>
    </xf>
    <xf numFmtId="0" fontId="27" fillId="43" borderId="13" xfId="0" applyFont="1" applyFill="1" applyBorder="1" applyAlignment="1">
      <alignment horizontal="center" vertical="center"/>
    </xf>
    <xf numFmtId="1" fontId="54" fillId="43" borderId="32" xfId="48" applyNumberFormat="1" applyFont="1" applyFill="1" applyBorder="1" applyAlignment="1">
      <alignment horizontal="center" vertical="center" wrapText="1"/>
      <protection/>
    </xf>
    <xf numFmtId="0" fontId="54" fillId="43" borderId="32" xfId="0" applyFont="1" applyFill="1" applyBorder="1" applyAlignment="1">
      <alignment horizontal="left" vertical="center" wrapText="1"/>
    </xf>
    <xf numFmtId="164" fontId="54" fillId="43" borderId="32" xfId="0" applyNumberFormat="1" applyFont="1" applyFill="1" applyBorder="1" applyAlignment="1">
      <alignment horizontal="center" vertical="center" wrapText="1"/>
    </xf>
    <xf numFmtId="166" fontId="54" fillId="43" borderId="32" xfId="47" applyNumberFormat="1" applyFont="1" applyFill="1" applyBorder="1" applyAlignment="1">
      <alignment horizontal="right" vertical="center" wrapText="1"/>
      <protection/>
    </xf>
    <xf numFmtId="43" fontId="54" fillId="43" borderId="32" xfId="35" applyNumberFormat="1" applyFont="1" applyFill="1" applyBorder="1" applyAlignment="1">
      <alignment horizontal="left" vertical="center"/>
    </xf>
    <xf numFmtId="182" fontId="54" fillId="43" borderId="32" xfId="47" applyNumberFormat="1" applyFont="1" applyFill="1" applyBorder="1" applyAlignment="1">
      <alignment horizontal="center" vertical="center"/>
      <protection/>
    </xf>
    <xf numFmtId="3" fontId="54" fillId="43" borderId="32" xfId="47" applyNumberFormat="1" applyFont="1" applyFill="1" applyBorder="1" applyAlignment="1">
      <alignment horizontal="center" vertical="center"/>
      <protection/>
    </xf>
    <xf numFmtId="8" fontId="54" fillId="43" borderId="32" xfId="47" applyNumberFormat="1" applyFont="1" applyFill="1" applyBorder="1" applyAlignment="1">
      <alignment horizontal="center" vertical="center"/>
      <protection/>
    </xf>
    <xf numFmtId="8" fontId="54" fillId="43" borderId="50" xfId="47" applyNumberFormat="1" applyFont="1" applyFill="1" applyBorder="1" applyAlignment="1">
      <alignment horizontal="center" vertical="center"/>
      <protection/>
    </xf>
    <xf numFmtId="0" fontId="27" fillId="0" borderId="51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2" xfId="0" applyFill="1" applyBorder="1" applyAlignment="1">
      <alignment horizontal="left" vertical="center"/>
    </xf>
    <xf numFmtId="164" fontId="0" fillId="0" borderId="52" xfId="0" applyNumberFormat="1" applyFill="1" applyBorder="1" applyAlignment="1">
      <alignment/>
    </xf>
    <xf numFmtId="2" fontId="0" fillId="0" borderId="52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4" fillId="51" borderId="32" xfId="47" applyFont="1" applyFill="1" applyBorder="1">
      <alignment/>
      <protection/>
    </xf>
    <xf numFmtId="0" fontId="54" fillId="51" borderId="32" xfId="47" applyFont="1" applyFill="1" applyBorder="1" applyAlignment="1">
      <alignment horizontal="center" vertical="center"/>
      <protection/>
    </xf>
    <xf numFmtId="0" fontId="54" fillId="51" borderId="32" xfId="47" applyFont="1" applyFill="1" applyBorder="1" applyAlignment="1">
      <alignment horizontal="left" vertical="center" wrapText="1"/>
      <protection/>
    </xf>
    <xf numFmtId="164" fontId="54" fillId="51" borderId="32" xfId="47" applyNumberFormat="1" applyFont="1" applyFill="1" applyBorder="1" applyAlignment="1">
      <alignment horizontal="center" vertical="top" wrapText="1"/>
      <protection/>
    </xf>
    <xf numFmtId="164" fontId="54" fillId="51" borderId="32" xfId="47" applyNumberFormat="1" applyFont="1" applyFill="1" applyBorder="1" applyAlignment="1">
      <alignment horizontal="right" vertical="center"/>
      <protection/>
    </xf>
    <xf numFmtId="2" fontId="54" fillId="51" borderId="32" xfId="47" applyNumberFormat="1" applyFont="1" applyFill="1" applyBorder="1" applyAlignment="1">
      <alignment horizontal="left" vertical="center"/>
      <protection/>
    </xf>
    <xf numFmtId="3" fontId="54" fillId="51" borderId="32" xfId="47" applyNumberFormat="1" applyFont="1" applyFill="1" applyBorder="1" applyAlignment="1">
      <alignment horizontal="center" vertical="center"/>
      <protection/>
    </xf>
    <xf numFmtId="8" fontId="54" fillId="51" borderId="32" xfId="47" applyNumberFormat="1" applyFont="1" applyFill="1" applyBorder="1" applyAlignment="1">
      <alignment horizontal="center" vertical="center"/>
      <protection/>
    </xf>
    <xf numFmtId="8" fontId="54" fillId="51" borderId="50" xfId="47" applyNumberFormat="1" applyFont="1" applyFill="1" applyBorder="1" applyAlignment="1">
      <alignment horizontal="center" vertical="center"/>
      <protection/>
    </xf>
    <xf numFmtId="0" fontId="27" fillId="43" borderId="54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left" vertical="center" wrapText="1"/>
    </xf>
    <xf numFmtId="164" fontId="0" fillId="0" borderId="44" xfId="0" applyNumberFormat="1" applyFill="1" applyBorder="1" applyAlignment="1">
      <alignment vertical="center" wrapText="1"/>
    </xf>
    <xf numFmtId="2" fontId="0" fillId="0" borderId="44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4" fontId="0" fillId="0" borderId="37" xfId="0" applyNumberFormat="1" applyFill="1" applyBorder="1" applyAlignment="1">
      <alignment/>
    </xf>
    <xf numFmtId="0" fontId="27" fillId="0" borderId="55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164" fontId="0" fillId="0" borderId="31" xfId="0" applyNumberFormat="1" applyFill="1" applyBorder="1" applyAlignment="1">
      <alignment/>
    </xf>
    <xf numFmtId="2" fontId="0" fillId="0" borderId="31" xfId="0" applyNumberFormat="1" applyBorder="1" applyAlignment="1">
      <alignment horizontal="center" vertical="center"/>
    </xf>
    <xf numFmtId="0" fontId="54" fillId="43" borderId="32" xfId="47" applyFont="1" applyFill="1" applyBorder="1">
      <alignment/>
      <protection/>
    </xf>
    <xf numFmtId="0" fontId="54" fillId="43" borderId="21" xfId="47" applyFont="1" applyFill="1" applyBorder="1">
      <alignment/>
      <protection/>
    </xf>
    <xf numFmtId="0" fontId="59" fillId="43" borderId="21" xfId="0" applyFont="1" applyFill="1" applyBorder="1" applyAlignment="1">
      <alignment horizontal="center" vertical="center"/>
    </xf>
    <xf numFmtId="0" fontId="54" fillId="43" borderId="32" xfId="52" applyFont="1" applyFill="1" applyBorder="1" applyAlignment="1">
      <alignment horizontal="left" vertical="center"/>
      <protection/>
    </xf>
    <xf numFmtId="164" fontId="59" fillId="43" borderId="32" xfId="0" applyNumberFormat="1" applyFont="1" applyFill="1" applyBorder="1" applyAlignment="1">
      <alignment/>
    </xf>
    <xf numFmtId="164" fontId="83" fillId="43" borderId="32" xfId="0" applyNumberFormat="1" applyFont="1" applyFill="1" applyBorder="1" applyAlignment="1">
      <alignment/>
    </xf>
    <xf numFmtId="43" fontId="54" fillId="43" borderId="21" xfId="35" applyNumberFormat="1" applyFont="1" applyFill="1" applyBorder="1" applyAlignment="1">
      <alignment horizontal="left" vertical="center"/>
    </xf>
    <xf numFmtId="182" fontId="59" fillId="43" borderId="32" xfId="0" applyNumberFormat="1" applyFont="1" applyFill="1" applyBorder="1" applyAlignment="1">
      <alignment horizontal="center" vertical="center"/>
    </xf>
    <xf numFmtId="3" fontId="54" fillId="43" borderId="32" xfId="52" applyNumberFormat="1" applyFont="1" applyFill="1" applyBorder="1" applyAlignment="1">
      <alignment horizontal="center" vertical="center"/>
      <protection/>
    </xf>
    <xf numFmtId="0" fontId="83" fillId="43" borderId="32" xfId="0" applyFont="1" applyFill="1" applyBorder="1" applyAlignment="1">
      <alignment horizontal="center"/>
    </xf>
    <xf numFmtId="0" fontId="59" fillId="43" borderId="5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82" fontId="0" fillId="0" borderId="0" xfId="0" applyNumberFormat="1" applyFill="1" applyAlignment="1">
      <alignment horizontal="left" vertical="center"/>
    </xf>
    <xf numFmtId="0" fontId="27" fillId="51" borderId="5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27" fillId="51" borderId="38" xfId="0" applyFont="1" applyFill="1" applyBorder="1" applyAlignment="1">
      <alignment horizontal="center" vertical="center"/>
    </xf>
    <xf numFmtId="182" fontId="54" fillId="51" borderId="32" xfId="47" applyNumberFormat="1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54" fillId="43" borderId="32" xfId="47" applyFont="1" applyFill="1" applyBorder="1" applyAlignment="1">
      <alignment horizontal="center" vertical="center"/>
      <protection/>
    </xf>
    <xf numFmtId="0" fontId="54" fillId="43" borderId="32" xfId="47" applyFont="1" applyFill="1" applyBorder="1" applyAlignment="1">
      <alignment horizontal="left" vertical="center" wrapText="1"/>
      <protection/>
    </xf>
    <xf numFmtId="164" fontId="54" fillId="43" borderId="32" xfId="47" applyNumberFormat="1" applyFont="1" applyFill="1" applyBorder="1" applyAlignment="1">
      <alignment horizontal="center" vertical="center"/>
      <protection/>
    </xf>
    <xf numFmtId="164" fontId="54" fillId="43" borderId="32" xfId="47" applyNumberFormat="1" applyFont="1" applyFill="1" applyBorder="1" applyAlignment="1">
      <alignment horizontal="right" vertical="center"/>
      <protection/>
    </xf>
    <xf numFmtId="0" fontId="27" fillId="0" borderId="52" xfId="52" applyFont="1" applyFill="1" applyBorder="1" applyAlignment="1">
      <alignment horizontal="left" vertical="center"/>
      <protection/>
    </xf>
    <xf numFmtId="182" fontId="0" fillId="0" borderId="52" xfId="0" applyNumberFormat="1" applyBorder="1" applyAlignment="1">
      <alignment horizontal="center" vertical="center"/>
    </xf>
    <xf numFmtId="182" fontId="27" fillId="0" borderId="52" xfId="52" applyNumberFormat="1" applyFont="1" applyFill="1" applyBorder="1" applyAlignment="1">
      <alignment horizontal="center" vertical="center"/>
      <protection/>
    </xf>
    <xf numFmtId="0" fontId="0" fillId="0" borderId="53" xfId="0" applyFill="1" applyBorder="1" applyAlignment="1">
      <alignment horizontal="center" vertical="center"/>
    </xf>
    <xf numFmtId="0" fontId="54" fillId="0" borderId="0" xfId="47" applyFont="1" applyFill="1" applyBorder="1">
      <alignment/>
      <protection/>
    </xf>
    <xf numFmtId="0" fontId="54" fillId="0" borderId="0" xfId="47" applyFont="1" applyFill="1" applyBorder="1" applyAlignment="1">
      <alignment horizontal="center" vertical="center"/>
      <protection/>
    </xf>
    <xf numFmtId="0" fontId="54" fillId="0" borderId="0" xfId="47" applyFont="1" applyFill="1" applyBorder="1" applyAlignment="1">
      <alignment horizontal="left" vertical="center" wrapText="1"/>
      <protection/>
    </xf>
    <xf numFmtId="164" fontId="54" fillId="0" borderId="0" xfId="47" applyNumberFormat="1" applyFont="1" applyFill="1" applyBorder="1" applyAlignment="1">
      <alignment horizontal="center" vertical="top" wrapText="1"/>
      <protection/>
    </xf>
    <xf numFmtId="164" fontId="54" fillId="0" borderId="0" xfId="47" applyNumberFormat="1" applyFont="1" applyFill="1" applyBorder="1" applyAlignment="1">
      <alignment horizontal="right" vertical="center"/>
      <protection/>
    </xf>
    <xf numFmtId="2" fontId="54" fillId="0" borderId="0" xfId="47" applyNumberFormat="1" applyFont="1" applyFill="1" applyBorder="1" applyAlignment="1">
      <alignment horizontal="left" vertical="center"/>
      <protection/>
    </xf>
    <xf numFmtId="182" fontId="54" fillId="0" borderId="0" xfId="47" applyNumberFormat="1" applyFont="1" applyFill="1" applyBorder="1" applyAlignment="1">
      <alignment horizontal="center" vertical="center"/>
      <protection/>
    </xf>
    <xf numFmtId="3" fontId="54" fillId="0" borderId="0" xfId="47" applyNumberFormat="1" applyFont="1" applyFill="1" applyBorder="1" applyAlignment="1">
      <alignment horizontal="center" vertical="center"/>
      <protection/>
    </xf>
    <xf numFmtId="8" fontId="54" fillId="0" borderId="0" xfId="47" applyNumberFormat="1" applyFont="1" applyFill="1" applyBorder="1" applyAlignment="1">
      <alignment horizontal="center" vertical="center"/>
      <protection/>
    </xf>
    <xf numFmtId="164" fontId="23" fillId="51" borderId="49" xfId="47" applyNumberFormat="1" applyFont="1" applyFill="1" applyBorder="1" applyAlignment="1">
      <alignment horizontal="center" vertical="center" wrapText="1"/>
      <protection/>
    </xf>
    <xf numFmtId="0" fontId="27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3" fontId="0" fillId="0" borderId="49" xfId="0" applyNumberForma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4" fillId="43" borderId="21" xfId="47" applyFont="1" applyFill="1" applyBorder="1" applyAlignment="1">
      <alignment horizontal="center" vertical="center"/>
      <protection/>
    </xf>
    <xf numFmtId="0" fontId="54" fillId="43" borderId="21" xfId="47" applyFont="1" applyFill="1" applyBorder="1" applyAlignment="1">
      <alignment horizontal="left" vertical="center" wrapText="1"/>
      <protection/>
    </xf>
    <xf numFmtId="164" fontId="54" fillId="43" borderId="21" xfId="47" applyNumberFormat="1" applyFont="1" applyFill="1" applyBorder="1" applyAlignment="1">
      <alignment horizontal="center" vertical="top" wrapText="1"/>
      <protection/>
    </xf>
    <xf numFmtId="164" fontId="54" fillId="43" borderId="21" xfId="47" applyNumberFormat="1" applyFont="1" applyFill="1" applyBorder="1" applyAlignment="1">
      <alignment horizontal="right" vertical="center"/>
      <protection/>
    </xf>
    <xf numFmtId="182" fontId="54" fillId="43" borderId="21" xfId="47" applyNumberFormat="1" applyFont="1" applyFill="1" applyBorder="1" applyAlignment="1">
      <alignment horizontal="center" vertical="center"/>
      <protection/>
    </xf>
    <xf numFmtId="3" fontId="54" fillId="43" borderId="21" xfId="47" applyNumberFormat="1" applyFont="1" applyFill="1" applyBorder="1" applyAlignment="1">
      <alignment horizontal="center" vertical="center"/>
      <protection/>
    </xf>
    <xf numFmtId="8" fontId="54" fillId="43" borderId="21" xfId="47" applyNumberFormat="1" applyFont="1" applyFill="1" applyBorder="1" applyAlignment="1">
      <alignment horizontal="center" vertical="center"/>
      <protection/>
    </xf>
    <xf numFmtId="8" fontId="54" fillId="43" borderId="22" xfId="47" applyNumberFormat="1" applyFont="1" applyFill="1" applyBorder="1" applyAlignment="1">
      <alignment horizontal="center" vertical="center"/>
      <protection/>
    </xf>
    <xf numFmtId="164" fontId="83" fillId="0" borderId="22" xfId="0" applyNumberFormat="1" applyFont="1" applyBorder="1" applyAlignment="1">
      <alignment horizontal="center" vertical="center"/>
    </xf>
    <xf numFmtId="164" fontId="83" fillId="0" borderId="0" xfId="0" applyNumberFormat="1" applyFont="1" applyBorder="1" applyAlignment="1">
      <alignment vertical="center"/>
    </xf>
    <xf numFmtId="182" fontId="83" fillId="0" borderId="22" xfId="0" applyNumberFormat="1" applyFont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164" fontId="82" fillId="0" borderId="0" xfId="0" applyNumberFormat="1" applyFont="1" applyAlignment="1">
      <alignment horizontal="center"/>
    </xf>
    <xf numFmtId="182" fontId="82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82" fillId="0" borderId="0" xfId="0" applyNumberFormat="1" applyFont="1" applyBorder="1" applyAlignment="1">
      <alignment horizontal="right" vertical="center"/>
    </xf>
    <xf numFmtId="0" fontId="82" fillId="0" borderId="0" xfId="0" applyFont="1" applyBorder="1" applyAlignment="1">
      <alignment horizontal="right" vertical="center"/>
    </xf>
    <xf numFmtId="0" fontId="54" fillId="50" borderId="0" xfId="47" applyFont="1" applyFill="1" applyBorder="1" applyAlignment="1">
      <alignment horizontal="center" vertical="center"/>
      <protection/>
    </xf>
    <xf numFmtId="0" fontId="56" fillId="50" borderId="0" xfId="47" applyFont="1" applyFill="1" applyBorder="1" applyAlignment="1">
      <alignment horizontal="left" vertical="center"/>
      <protection/>
    </xf>
    <xf numFmtId="0" fontId="53" fillId="50" borderId="0" xfId="47" applyFont="1" applyFill="1" applyBorder="1" applyAlignment="1">
      <alignment horizontal="right" vertical="center"/>
      <protection/>
    </xf>
    <xf numFmtId="0" fontId="23" fillId="0" borderId="0" xfId="47" applyFont="1" applyBorder="1" applyAlignment="1">
      <alignment horizontal="left" vertical="center"/>
      <protection/>
    </xf>
    <xf numFmtId="164" fontId="27" fillId="0" borderId="0" xfId="47" applyNumberFormat="1" applyFont="1" applyBorder="1" applyAlignment="1">
      <alignment horizontal="right" vertical="center"/>
      <protection/>
    </xf>
    <xf numFmtId="0" fontId="27" fillId="0" borderId="0" xfId="47" applyFont="1" applyBorder="1" applyAlignment="1">
      <alignment horizontal="right" vertical="center"/>
      <protection/>
    </xf>
    <xf numFmtId="0" fontId="27" fillId="51" borderId="58" xfId="47" applyNumberFormat="1" applyFont="1" applyFill="1" applyBorder="1" applyAlignment="1">
      <alignment horizontal="center" vertical="center" wrapText="1"/>
      <protection/>
    </xf>
    <xf numFmtId="0" fontId="27" fillId="51" borderId="12" xfId="47" applyNumberFormat="1" applyFont="1" applyFill="1" applyBorder="1" applyAlignment="1">
      <alignment horizontal="center" vertical="center" wrapText="1"/>
      <protection/>
    </xf>
    <xf numFmtId="0" fontId="23" fillId="51" borderId="59" xfId="47" applyNumberFormat="1" applyFont="1" applyFill="1" applyBorder="1" applyAlignment="1">
      <alignment horizontal="center" vertical="center" wrapText="1"/>
      <protection/>
    </xf>
    <xf numFmtId="164" fontId="23" fillId="51" borderId="12" xfId="47" applyNumberFormat="1" applyFont="1" applyFill="1" applyBorder="1" applyAlignment="1">
      <alignment horizontal="center" vertical="center" wrapText="1"/>
      <protection/>
    </xf>
    <xf numFmtId="165" fontId="23" fillId="51" borderId="12" xfId="47" applyNumberFormat="1" applyFont="1" applyFill="1" applyBorder="1" applyAlignment="1">
      <alignment horizontal="center" vertical="center" wrapText="1"/>
      <protection/>
    </xf>
    <xf numFmtId="165" fontId="27" fillId="51" borderId="12" xfId="47" applyNumberFormat="1" applyFont="1" applyFill="1" applyBorder="1" applyAlignment="1">
      <alignment horizontal="center" vertical="center" wrapText="1"/>
      <protection/>
    </xf>
    <xf numFmtId="182" fontId="27" fillId="51" borderId="12" xfId="47" applyNumberFormat="1" applyFont="1" applyFill="1" applyBorder="1" applyAlignment="1">
      <alignment horizontal="center" vertical="center" wrapText="1"/>
      <protection/>
    </xf>
    <xf numFmtId="0" fontId="23" fillId="51" borderId="60" xfId="47" applyNumberFormat="1" applyFont="1" applyFill="1" applyBorder="1" applyAlignment="1">
      <alignment horizontal="center" vertical="center" wrapText="1"/>
      <protection/>
    </xf>
    <xf numFmtId="164" fontId="0" fillId="0" borderId="44" xfId="0" applyNumberFormat="1" applyFill="1" applyBorder="1" applyAlignment="1">
      <alignment horizontal="right" vertical="center"/>
    </xf>
    <xf numFmtId="164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7" fillId="47" borderId="47" xfId="0" applyFont="1" applyFill="1" applyBorder="1" applyAlignment="1">
      <alignment horizontal="center" vertical="center" wrapText="1"/>
    </xf>
    <xf numFmtId="0" fontId="27" fillId="47" borderId="10" xfId="0" applyFont="1" applyFill="1" applyBorder="1" applyAlignment="1">
      <alignment horizontal="center" vertical="center" wrapText="1"/>
    </xf>
    <xf numFmtId="0" fontId="0" fillId="47" borderId="10" xfId="0" applyFill="1" applyBorder="1" applyAlignment="1">
      <alignment horizontal="center" vertical="center"/>
    </xf>
    <xf numFmtId="0" fontId="0" fillId="47" borderId="36" xfId="0" applyFont="1" applyFill="1" applyBorder="1" applyAlignment="1">
      <alignment horizontal="left" vertical="center"/>
    </xf>
    <xf numFmtId="164" fontId="0" fillId="47" borderId="10" xfId="0" applyNumberFormat="1" applyFill="1" applyBorder="1" applyAlignment="1">
      <alignment horizontal="right" vertical="center"/>
    </xf>
    <xf numFmtId="2" fontId="0" fillId="47" borderId="10" xfId="0" applyNumberFormat="1" applyFill="1" applyBorder="1" applyAlignment="1">
      <alignment horizontal="center" vertical="center"/>
    </xf>
    <xf numFmtId="3" fontId="0" fillId="47" borderId="10" xfId="0" applyNumberFormat="1" applyFill="1" applyBorder="1" applyAlignment="1">
      <alignment horizontal="center" vertical="center"/>
    </xf>
    <xf numFmtId="0" fontId="0" fillId="47" borderId="48" xfId="0" applyNumberFormat="1" applyFill="1" applyBorder="1" applyAlignment="1">
      <alignment horizontal="center" vertical="center"/>
    </xf>
    <xf numFmtId="0" fontId="23" fillId="47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82" fontId="0" fillId="0" borderId="0" xfId="0" applyNumberFormat="1" applyAlignment="1">
      <alignment/>
    </xf>
    <xf numFmtId="0" fontId="0" fillId="0" borderId="1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right" vertical="center"/>
    </xf>
    <xf numFmtId="43" fontId="0" fillId="0" borderId="10" xfId="35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164" fontId="0" fillId="0" borderId="23" xfId="0" applyNumberFormat="1" applyFill="1" applyBorder="1" applyAlignment="1">
      <alignment horizontal="right" vertical="center"/>
    </xf>
    <xf numFmtId="2" fontId="0" fillId="0" borderId="23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82" fontId="0" fillId="0" borderId="0" xfId="0" applyNumberFormat="1" applyFill="1" applyBorder="1" applyAlignment="1">
      <alignment/>
    </xf>
    <xf numFmtId="2" fontId="0" fillId="0" borderId="24" xfId="0" applyNumberFormat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left" vertical="center"/>
    </xf>
    <xf numFmtId="164" fontId="0" fillId="0" borderId="49" xfId="0" applyNumberFormat="1" applyFill="1" applyBorder="1" applyAlignment="1">
      <alignment horizontal="right" vertical="center"/>
    </xf>
    <xf numFmtId="2" fontId="0" fillId="0" borderId="49" xfId="0" applyNumberFormat="1" applyFill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7" xfId="0" applyNumberFormat="1" applyFill="1" applyBorder="1" applyAlignment="1">
      <alignment horizontal="center" vertical="center"/>
    </xf>
    <xf numFmtId="0" fontId="56" fillId="43" borderId="32" xfId="0" applyFont="1" applyFill="1" applyBorder="1" applyAlignment="1">
      <alignment horizontal="left" vertical="center" wrapText="1"/>
    </xf>
    <xf numFmtId="166" fontId="54" fillId="43" borderId="31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166" fontId="0" fillId="0" borderId="44" xfId="0" applyNumberFormat="1" applyFill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 vertical="center"/>
    </xf>
    <xf numFmtId="0" fontId="27" fillId="51" borderId="62" xfId="47" applyFont="1" applyFill="1" applyBorder="1" applyAlignment="1">
      <alignment horizontal="center" vertical="center"/>
      <protection/>
    </xf>
    <xf numFmtId="0" fontId="23" fillId="0" borderId="36" xfId="0" applyFont="1" applyFill="1" applyBorder="1" applyAlignment="1">
      <alignment horizontal="left" vertical="center"/>
    </xf>
    <xf numFmtId="166" fontId="23" fillId="0" borderId="10" xfId="0" applyNumberFormat="1" applyFont="1" applyFill="1" applyBorder="1" applyAlignment="1">
      <alignment horizontal="right" vertical="center"/>
    </xf>
    <xf numFmtId="2" fontId="23" fillId="0" borderId="10" xfId="0" applyNumberFormat="1" applyFont="1" applyBorder="1" applyAlignment="1">
      <alignment horizontal="center" vertical="center"/>
    </xf>
    <xf numFmtId="0" fontId="23" fillId="0" borderId="48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left" vertical="center"/>
    </xf>
    <xf numFmtId="166" fontId="0" fillId="0" borderId="24" xfId="0" applyNumberFormat="1" applyFill="1" applyBorder="1" applyAlignment="1">
      <alignment horizontal="right" vertical="center"/>
    </xf>
    <xf numFmtId="0" fontId="27" fillId="51" borderId="13" xfId="47" applyFont="1" applyFill="1" applyBorder="1" applyAlignment="1">
      <alignment horizontal="center" vertical="center"/>
      <protection/>
    </xf>
    <xf numFmtId="0" fontId="56" fillId="51" borderId="32" xfId="47" applyFont="1" applyFill="1" applyBorder="1" applyAlignment="1">
      <alignment horizontal="left" vertical="center" wrapText="1"/>
      <protection/>
    </xf>
    <xf numFmtId="166" fontId="54" fillId="51" borderId="32" xfId="47" applyNumberFormat="1" applyFont="1" applyFill="1" applyBorder="1" applyAlignment="1">
      <alignment horizontal="right" vertical="center" wrapText="1"/>
      <protection/>
    </xf>
    <xf numFmtId="0" fontId="27" fillId="43" borderId="62" xfId="47" applyFont="1" applyFill="1" applyBorder="1" applyAlignment="1">
      <alignment horizontal="center" vertical="center"/>
      <protection/>
    </xf>
    <xf numFmtId="0" fontId="27" fillId="0" borderId="36" xfId="0" applyFont="1" applyBorder="1" applyAlignment="1">
      <alignment horizontal="center" vertical="center"/>
    </xf>
    <xf numFmtId="0" fontId="23" fillId="0" borderId="48" xfId="0" applyNumberFormat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vertical="center"/>
    </xf>
    <xf numFmtId="164" fontId="23" fillId="0" borderId="37" xfId="0" applyNumberFormat="1" applyFont="1" applyFill="1" applyBorder="1" applyAlignment="1">
      <alignment vertical="center"/>
    </xf>
    <xf numFmtId="0" fontId="23" fillId="0" borderId="64" xfId="0" applyNumberFormat="1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left" vertical="center"/>
    </xf>
    <xf numFmtId="166" fontId="23" fillId="0" borderId="49" xfId="0" applyNumberFormat="1" applyFont="1" applyFill="1" applyBorder="1" applyAlignment="1">
      <alignment horizontal="right" vertical="center"/>
    </xf>
    <xf numFmtId="164" fontId="23" fillId="0" borderId="49" xfId="0" applyNumberFormat="1" applyFont="1" applyFill="1" applyBorder="1" applyAlignment="1">
      <alignment horizontal="right" vertical="center"/>
    </xf>
    <xf numFmtId="2" fontId="23" fillId="0" borderId="49" xfId="0" applyNumberFormat="1" applyFont="1" applyBorder="1" applyAlignment="1">
      <alignment horizontal="center" vertical="center"/>
    </xf>
    <xf numFmtId="3" fontId="23" fillId="0" borderId="49" xfId="0" applyNumberFormat="1" applyFont="1" applyBorder="1" applyAlignment="1">
      <alignment horizontal="center" vertical="center"/>
    </xf>
    <xf numFmtId="0" fontId="23" fillId="0" borderId="57" xfId="0" applyNumberFormat="1" applyFont="1" applyBorder="1" applyAlignment="1">
      <alignment horizontal="center" vertical="center"/>
    </xf>
    <xf numFmtId="0" fontId="27" fillId="43" borderId="13" xfId="47" applyFont="1" applyFill="1" applyBorder="1" applyAlignment="1">
      <alignment horizontal="center" vertical="center"/>
      <protection/>
    </xf>
    <xf numFmtId="0" fontId="54" fillId="43" borderId="31" xfId="47" applyFont="1" applyFill="1" applyBorder="1" applyAlignment="1">
      <alignment horizontal="center" vertical="center"/>
      <protection/>
    </xf>
    <xf numFmtId="0" fontId="59" fillId="43" borderId="32" xfId="0" applyFont="1" applyFill="1" applyBorder="1" applyAlignment="1">
      <alignment horizontal="center" vertical="center"/>
    </xf>
    <xf numFmtId="0" fontId="56" fillId="43" borderId="32" xfId="52" applyFont="1" applyFill="1" applyBorder="1" applyAlignment="1">
      <alignment horizontal="left" vertical="center"/>
      <protection/>
    </xf>
    <xf numFmtId="166" fontId="59" fillId="43" borderId="32" xfId="0" applyNumberFormat="1" applyFont="1" applyFill="1" applyBorder="1" applyAlignment="1">
      <alignment horizontal="right" vertical="center"/>
    </xf>
    <xf numFmtId="164" fontId="83" fillId="43" borderId="32" xfId="0" applyNumberFormat="1" applyFont="1" applyFill="1" applyBorder="1" applyAlignment="1">
      <alignment horizontal="right" vertical="center"/>
    </xf>
    <xf numFmtId="0" fontId="83" fillId="43" borderId="32" xfId="0" applyFont="1" applyFill="1" applyBorder="1" applyAlignment="1">
      <alignment horizontal="center" vertical="center"/>
    </xf>
    <xf numFmtId="0" fontId="27" fillId="51" borderId="62" xfId="0" applyFont="1" applyFill="1" applyBorder="1" applyAlignment="1">
      <alignment horizontal="center" vertical="center"/>
    </xf>
    <xf numFmtId="0" fontId="82" fillId="0" borderId="6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27" fillId="51" borderId="13" xfId="0" applyFont="1" applyFill="1" applyBorder="1" applyAlignment="1">
      <alignment horizontal="center" vertical="center"/>
    </xf>
    <xf numFmtId="0" fontId="27" fillId="51" borderId="32" xfId="47" applyFont="1" applyFill="1" applyBorder="1">
      <alignment/>
      <protection/>
    </xf>
    <xf numFmtId="0" fontId="27" fillId="51" borderId="32" xfId="47" applyFont="1" applyFill="1" applyBorder="1" applyAlignment="1">
      <alignment horizontal="center" vertical="center"/>
      <protection/>
    </xf>
    <xf numFmtId="0" fontId="27" fillId="51" borderId="31" xfId="47" applyFont="1" applyFill="1" applyBorder="1" applyAlignment="1">
      <alignment horizontal="center" vertical="center"/>
      <protection/>
    </xf>
    <xf numFmtId="0" fontId="23" fillId="51" borderId="32" xfId="47" applyFont="1" applyFill="1" applyBorder="1" applyAlignment="1">
      <alignment horizontal="left" vertical="center" wrapText="1"/>
      <protection/>
    </xf>
    <xf numFmtId="164" fontId="27" fillId="51" borderId="32" xfId="47" applyNumberFormat="1" applyFont="1" applyFill="1" applyBorder="1" applyAlignment="1">
      <alignment horizontal="right" vertical="center" wrapText="1"/>
      <protection/>
    </xf>
    <xf numFmtId="182" fontId="27" fillId="51" borderId="32" xfId="47" applyNumberFormat="1" applyFont="1" applyFill="1" applyBorder="1" applyAlignment="1">
      <alignment horizontal="center" vertical="center"/>
      <protection/>
    </xf>
    <xf numFmtId="8" fontId="27" fillId="51" borderId="32" xfId="47" applyNumberFormat="1" applyFont="1" applyFill="1" applyBorder="1" applyAlignment="1">
      <alignment horizontal="center" vertical="center"/>
      <protection/>
    </xf>
    <xf numFmtId="8" fontId="27" fillId="51" borderId="50" xfId="47" applyNumberFormat="1" applyFont="1" applyFill="1" applyBorder="1" applyAlignment="1">
      <alignment horizontal="center" vertical="center"/>
      <protection/>
    </xf>
    <xf numFmtId="164" fontId="23" fillId="0" borderId="24" xfId="0" applyNumberFormat="1" applyFont="1" applyFill="1" applyBorder="1" applyAlignment="1">
      <alignment horizontal="right" vertical="center"/>
    </xf>
    <xf numFmtId="0" fontId="27" fillId="43" borderId="32" xfId="47" applyFont="1" applyFill="1" applyBorder="1">
      <alignment/>
      <protection/>
    </xf>
    <xf numFmtId="0" fontId="27" fillId="43" borderId="32" xfId="47" applyFont="1" applyFill="1" applyBorder="1" applyAlignment="1">
      <alignment horizontal="center" vertical="center"/>
      <protection/>
    </xf>
    <xf numFmtId="0" fontId="27" fillId="43" borderId="31" xfId="47" applyFont="1" applyFill="1" applyBorder="1" applyAlignment="1">
      <alignment horizontal="center" vertical="center"/>
      <protection/>
    </xf>
    <xf numFmtId="0" fontId="23" fillId="43" borderId="32" xfId="47" applyFont="1" applyFill="1" applyBorder="1" applyAlignment="1">
      <alignment horizontal="left" vertical="center" wrapText="1"/>
      <protection/>
    </xf>
    <xf numFmtId="166" fontId="27" fillId="43" borderId="32" xfId="47" applyNumberFormat="1" applyFont="1" applyFill="1" applyBorder="1" applyAlignment="1">
      <alignment horizontal="right" vertical="center"/>
      <protection/>
    </xf>
    <xf numFmtId="182" fontId="27" fillId="43" borderId="32" xfId="47" applyNumberFormat="1" applyFont="1" applyFill="1" applyBorder="1" applyAlignment="1">
      <alignment horizontal="center" vertical="center"/>
      <protection/>
    </xf>
    <xf numFmtId="8" fontId="27" fillId="43" borderId="32" xfId="47" applyNumberFormat="1" applyFont="1" applyFill="1" applyBorder="1" applyAlignment="1">
      <alignment horizontal="center" vertical="center"/>
      <protection/>
    </xf>
    <xf numFmtId="8" fontId="27" fillId="43" borderId="50" xfId="47" applyNumberFormat="1" applyFont="1" applyFill="1" applyBorder="1" applyAlignment="1">
      <alignment horizontal="center" vertical="center"/>
      <protection/>
    </xf>
    <xf numFmtId="0" fontId="82" fillId="51" borderId="62" xfId="0" applyFont="1" applyFill="1" applyBorder="1" applyAlignment="1">
      <alignment horizontal="center" vertical="center"/>
    </xf>
    <xf numFmtId="0" fontId="0" fillId="47" borderId="35" xfId="0" applyFill="1" applyBorder="1" applyAlignment="1">
      <alignment horizontal="center" vertical="center"/>
    </xf>
    <xf numFmtId="166" fontId="0" fillId="0" borderId="49" xfId="0" applyNumberFormat="1" applyFill="1" applyBorder="1" applyAlignment="1">
      <alignment horizontal="right" vertical="center"/>
    </xf>
    <xf numFmtId="0" fontId="82" fillId="51" borderId="13" xfId="0" applyFont="1" applyFill="1" applyBorder="1" applyAlignment="1">
      <alignment horizontal="center" vertical="center"/>
    </xf>
    <xf numFmtId="166" fontId="27" fillId="51" borderId="32" xfId="47" applyNumberFormat="1" applyFont="1" applyFill="1" applyBorder="1" applyAlignment="1">
      <alignment horizontal="right" vertical="center" wrapText="1"/>
      <protection/>
    </xf>
    <xf numFmtId="0" fontId="82" fillId="43" borderId="13" xfId="0" applyFont="1" applyFill="1" applyBorder="1" applyAlignment="1">
      <alignment horizontal="center" vertical="center"/>
    </xf>
    <xf numFmtId="164" fontId="27" fillId="43" borderId="32" xfId="47" applyNumberFormat="1" applyFont="1" applyFill="1" applyBorder="1" applyAlignment="1">
      <alignment horizontal="right" vertical="center" wrapText="1"/>
      <protection/>
    </xf>
    <xf numFmtId="184" fontId="83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82" fillId="0" borderId="0" xfId="0" applyNumberFormat="1" applyFont="1" applyAlignment="1">
      <alignment horizontal="right" vertical="center"/>
    </xf>
    <xf numFmtId="0" fontId="8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23" fillId="0" borderId="41" xfId="0" applyFont="1" applyFill="1" applyBorder="1" applyAlignment="1">
      <alignment horizontal="left" vertical="center"/>
    </xf>
    <xf numFmtId="166" fontId="23" fillId="0" borderId="24" xfId="0" applyNumberFormat="1" applyFont="1" applyFill="1" applyBorder="1" applyAlignment="1">
      <alignment horizontal="right" vertical="center"/>
    </xf>
    <xf numFmtId="0" fontId="27" fillId="0" borderId="41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/>
    </xf>
    <xf numFmtId="164" fontId="83" fillId="0" borderId="20" xfId="0" applyNumberFormat="1" applyFont="1" applyBorder="1" applyAlignment="1">
      <alignment horizontal="right" vertical="center"/>
    </xf>
    <xf numFmtId="0" fontId="27" fillId="0" borderId="68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3" fontId="0" fillId="0" borderId="44" xfId="0" applyNumberForma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164" fontId="0" fillId="0" borderId="24" xfId="0" applyNumberFormat="1" applyFill="1" applyBorder="1" applyAlignment="1">
      <alignment horizontal="right" vertical="center"/>
    </xf>
    <xf numFmtId="0" fontId="23" fillId="0" borderId="31" xfId="0" applyFont="1" applyBorder="1" applyAlignment="1">
      <alignment horizontal="center" vertical="center"/>
    </xf>
    <xf numFmtId="0" fontId="82" fillId="43" borderId="46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/>
    </xf>
    <xf numFmtId="0" fontId="0" fillId="0" borderId="66" xfId="0" applyFont="1" applyFill="1" applyBorder="1" applyAlignment="1">
      <alignment horizontal="left" vertical="center"/>
    </xf>
    <xf numFmtId="2" fontId="0" fillId="0" borderId="44" xfId="0" applyNumberForma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27" fillId="43" borderId="71" xfId="47" applyFont="1" applyFill="1" applyBorder="1" applyAlignment="1">
      <alignment horizontal="center" vertical="center"/>
      <protection/>
    </xf>
    <xf numFmtId="0" fontId="27" fillId="43" borderId="72" xfId="47" applyFont="1" applyFill="1" applyBorder="1" applyAlignment="1">
      <alignment horizontal="center" vertical="center"/>
      <protection/>
    </xf>
    <xf numFmtId="0" fontId="0" fillId="0" borderId="31" xfId="0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/>
    </xf>
    <xf numFmtId="3" fontId="23" fillId="0" borderId="24" xfId="0" applyNumberFormat="1" applyFont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/>
    </xf>
    <xf numFmtId="2" fontId="23" fillId="0" borderId="37" xfId="0" applyNumberFormat="1" applyFont="1" applyFill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/>
    </xf>
    <xf numFmtId="0" fontId="23" fillId="0" borderId="64" xfId="0" applyNumberFormat="1" applyFont="1" applyBorder="1" applyAlignment="1">
      <alignment horizontal="center" vertical="center"/>
    </xf>
    <xf numFmtId="0" fontId="23" fillId="0" borderId="67" xfId="0" applyNumberFormat="1" applyFont="1" applyBorder="1" applyAlignment="1">
      <alignment horizontal="center" vertical="center"/>
    </xf>
    <xf numFmtId="164" fontId="23" fillId="0" borderId="44" xfId="0" applyNumberFormat="1" applyFont="1" applyFill="1" applyBorder="1" applyAlignment="1">
      <alignment horizontal="right" vertical="center"/>
    </xf>
    <xf numFmtId="164" fontId="23" fillId="0" borderId="10" xfId="0" applyNumberFormat="1" applyFont="1" applyFill="1" applyBorder="1" applyAlignment="1">
      <alignment horizontal="right" vertical="center"/>
    </xf>
    <xf numFmtId="2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7" fillId="51" borderId="72" xfId="0" applyFont="1" applyFill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center" vertical="center"/>
    </xf>
    <xf numFmtId="0" fontId="27" fillId="51" borderId="72" xfId="47" applyFont="1" applyFill="1" applyBorder="1" applyAlignment="1">
      <alignment horizontal="center" vertical="center"/>
      <protection/>
    </xf>
    <xf numFmtId="2" fontId="0" fillId="0" borderId="24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43" borderId="62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7" fillId="51" borderId="24" xfId="47" applyNumberFormat="1" applyFont="1" applyFill="1" applyBorder="1" applyAlignment="1">
      <alignment horizontal="center" vertical="center" wrapText="1"/>
      <protection/>
    </xf>
    <xf numFmtId="1" fontId="57" fillId="41" borderId="10" xfId="50" applyNumberFormat="1" applyFont="1" applyFill="1" applyBorder="1" applyAlignment="1">
      <alignment horizontal="center" vertical="center" wrapText="1"/>
      <protection/>
    </xf>
    <xf numFmtId="2" fontId="57" fillId="41" borderId="10" xfId="50" applyNumberFormat="1" applyFont="1" applyFill="1" applyBorder="1" applyAlignment="1">
      <alignment horizontal="center" vertical="center"/>
      <protection/>
    </xf>
    <xf numFmtId="0" fontId="57" fillId="41" borderId="10" xfId="50" applyFont="1" applyFill="1" applyBorder="1" applyAlignment="1">
      <alignment horizontal="center" vertical="center"/>
      <protection/>
    </xf>
    <xf numFmtId="49" fontId="57" fillId="41" borderId="10" xfId="50" applyNumberFormat="1" applyFont="1" applyFill="1" applyBorder="1" applyAlignment="1">
      <alignment horizontal="center" vertical="center" wrapText="1"/>
      <protection/>
    </xf>
    <xf numFmtId="0" fontId="57" fillId="41" borderId="10" xfId="50" applyFont="1" applyFill="1" applyBorder="1" applyAlignment="1">
      <alignment horizontal="center" vertical="center" wrapText="1"/>
      <protection/>
    </xf>
    <xf numFmtId="3" fontId="57" fillId="41" borderId="10" xfId="50" applyNumberFormat="1" applyFont="1" applyFill="1" applyBorder="1" applyAlignment="1">
      <alignment horizontal="center" vertical="center"/>
      <protection/>
    </xf>
    <xf numFmtId="0" fontId="57" fillId="41" borderId="10" xfId="0" applyFont="1" applyFill="1" applyBorder="1" applyAlignment="1">
      <alignment horizontal="center" vertical="center" wrapText="1"/>
    </xf>
    <xf numFmtId="1" fontId="57" fillId="0" borderId="23" xfId="50" applyNumberFormat="1" applyFont="1" applyFill="1" applyBorder="1" applyAlignment="1">
      <alignment horizontal="center" vertical="center" wrapText="1"/>
      <protection/>
    </xf>
    <xf numFmtId="2" fontId="57" fillId="0" borderId="23" xfId="50" applyNumberFormat="1" applyFont="1" applyFill="1" applyBorder="1" applyAlignment="1">
      <alignment horizontal="center" vertical="center"/>
      <protection/>
    </xf>
    <xf numFmtId="0" fontId="57" fillId="0" borderId="23" xfId="50" applyFont="1" applyFill="1" applyBorder="1" applyAlignment="1">
      <alignment horizontal="center" vertical="center"/>
      <protection/>
    </xf>
    <xf numFmtId="49" fontId="57" fillId="0" borderId="23" xfId="50" applyNumberFormat="1" applyFont="1" applyFill="1" applyBorder="1" applyAlignment="1">
      <alignment horizontal="center" vertical="center" wrapText="1"/>
      <protection/>
    </xf>
    <xf numFmtId="0" fontId="57" fillId="0" borderId="23" xfId="50" applyFont="1" applyFill="1" applyBorder="1" applyAlignment="1">
      <alignment horizontal="center" vertical="center" wrapText="1"/>
      <protection/>
    </xf>
    <xf numFmtId="0" fontId="57" fillId="0" borderId="0" xfId="50" applyFont="1" applyFill="1" applyBorder="1" applyAlignment="1">
      <alignment horizontal="center" vertical="center"/>
      <protection/>
    </xf>
    <xf numFmtId="0" fontId="57" fillId="0" borderId="0" xfId="50" applyFont="1" applyFill="1" applyBorder="1" applyAlignment="1">
      <alignment horizontal="center" vertical="center" wrapText="1"/>
      <protection/>
    </xf>
    <xf numFmtId="3" fontId="57" fillId="0" borderId="23" xfId="50" applyNumberFormat="1" applyFont="1" applyFill="1" applyBorder="1" applyAlignment="1">
      <alignment horizontal="center" vertical="center"/>
      <protection/>
    </xf>
    <xf numFmtId="0" fontId="57" fillId="0" borderId="23" xfId="0" applyFont="1" applyFill="1" applyBorder="1" applyAlignment="1">
      <alignment horizontal="center" vertical="center" wrapText="1"/>
    </xf>
    <xf numFmtId="4" fontId="57" fillId="41" borderId="10" xfId="50" applyNumberFormat="1" applyFont="1" applyFill="1" applyBorder="1" applyAlignment="1">
      <alignment horizontal="center" vertical="center" wrapText="1"/>
      <protection/>
    </xf>
    <xf numFmtId="3" fontId="57" fillId="41" borderId="24" xfId="50" applyNumberFormat="1" applyFont="1" applyFill="1" applyBorder="1" applyAlignment="1">
      <alignment horizontal="center" vertical="center" wrapText="1"/>
      <protection/>
    </xf>
    <xf numFmtId="0" fontId="57" fillId="41" borderId="24" xfId="50" applyFont="1" applyFill="1" applyBorder="1" applyAlignment="1">
      <alignment horizontal="center" vertical="center" wrapText="1"/>
      <protection/>
    </xf>
    <xf numFmtId="3" fontId="57" fillId="41" borderId="10" xfId="50" applyNumberFormat="1" applyFont="1" applyFill="1" applyBorder="1" applyAlignment="1">
      <alignment horizontal="center" vertical="center" wrapText="1"/>
      <protection/>
    </xf>
    <xf numFmtId="0" fontId="57" fillId="41" borderId="10" xfId="0" applyFont="1" applyFill="1" applyBorder="1" applyAlignment="1">
      <alignment horizontal="center" vertical="center"/>
    </xf>
    <xf numFmtId="3" fontId="57" fillId="41" borderId="10" xfId="0" applyNumberFormat="1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top" wrapText="1"/>
    </xf>
    <xf numFmtId="0" fontId="3" fillId="42" borderId="10" xfId="0" applyFont="1" applyFill="1" applyBorder="1" applyAlignment="1">
      <alignment horizontal="center" vertical="top" wrapText="1"/>
    </xf>
    <xf numFmtId="0" fontId="3" fillId="42" borderId="10" xfId="0" applyFont="1" applyFill="1" applyBorder="1" applyAlignment="1">
      <alignment vertical="top" wrapText="1"/>
    </xf>
    <xf numFmtId="164" fontId="3" fillId="42" borderId="10" xfId="0" applyNumberFormat="1" applyFont="1" applyFill="1" applyBorder="1" applyAlignment="1">
      <alignment horizontal="center" vertical="top" wrapText="1"/>
    </xf>
    <xf numFmtId="166" fontId="3" fillId="42" borderId="10" xfId="34" applyNumberFormat="1" applyFont="1" applyFill="1" applyBorder="1" applyAlignment="1">
      <alignment horizontal="center" vertical="top" wrapText="1"/>
    </xf>
    <xf numFmtId="3" fontId="3" fillId="42" borderId="10" xfId="0" applyNumberFormat="1" applyFont="1" applyFill="1" applyBorder="1" applyAlignment="1">
      <alignment horizontal="center" vertical="top" wrapText="1"/>
    </xf>
    <xf numFmtId="0" fontId="27" fillId="0" borderId="73" xfId="0" applyFont="1" applyFill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7" fillId="43" borderId="72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/>
    </xf>
    <xf numFmtId="164" fontId="23" fillId="0" borderId="23" xfId="0" applyNumberFormat="1" applyFont="1" applyFill="1" applyBorder="1" applyAlignment="1">
      <alignment horizontal="right" vertical="center"/>
    </xf>
    <xf numFmtId="2" fontId="23" fillId="0" borderId="23" xfId="0" applyNumberFormat="1" applyFont="1" applyBorder="1" applyAlignment="1">
      <alignment horizontal="center" vertical="center"/>
    </xf>
    <xf numFmtId="3" fontId="23" fillId="0" borderId="23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center" vertical="center"/>
    </xf>
    <xf numFmtId="0" fontId="27" fillId="47" borderId="0" xfId="47" applyFont="1" applyFill="1" applyBorder="1" applyAlignment="1">
      <alignment horizontal="center" vertical="center"/>
      <protection/>
    </xf>
    <xf numFmtId="0" fontId="27" fillId="0" borderId="37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13" fillId="0" borderId="74" xfId="0" applyFont="1" applyFill="1" applyBorder="1" applyAlignment="1">
      <alignment/>
    </xf>
    <xf numFmtId="0" fontId="13" fillId="0" borderId="75" xfId="0" applyFont="1" applyFill="1" applyBorder="1" applyAlignment="1">
      <alignment/>
    </xf>
    <xf numFmtId="0" fontId="13" fillId="0" borderId="76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77" xfId="0" applyFont="1" applyFill="1" applyBorder="1" applyAlignment="1">
      <alignment/>
    </xf>
    <xf numFmtId="0" fontId="13" fillId="0" borderId="78" xfId="0" applyFont="1" applyFill="1" applyBorder="1" applyAlignment="1">
      <alignment/>
    </xf>
    <xf numFmtId="0" fontId="13" fillId="0" borderId="79" xfId="0" applyFont="1" applyFill="1" applyBorder="1" applyAlignment="1">
      <alignment/>
    </xf>
    <xf numFmtId="0" fontId="13" fillId="0" borderId="80" xfId="0" applyFont="1" applyFill="1" applyBorder="1" applyAlignment="1">
      <alignment/>
    </xf>
    <xf numFmtId="0" fontId="13" fillId="0" borderId="81" xfId="0" applyFont="1" applyFill="1" applyBorder="1" applyAlignment="1">
      <alignment/>
    </xf>
    <xf numFmtId="0" fontId="13" fillId="0" borderId="82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18" fillId="0" borderId="74" xfId="0" applyFont="1" applyFill="1" applyBorder="1" applyAlignment="1">
      <alignment horizontal="left" vertical="top" wrapText="1" indent="1"/>
    </xf>
    <xf numFmtId="0" fontId="18" fillId="0" borderId="75" xfId="0" applyFont="1" applyFill="1" applyBorder="1" applyAlignment="1">
      <alignment horizontal="left" vertical="top" wrapText="1" indent="1"/>
    </xf>
    <xf numFmtId="0" fontId="18" fillId="0" borderId="76" xfId="0" applyFont="1" applyFill="1" applyBorder="1" applyAlignment="1">
      <alignment horizontal="left" vertical="top" wrapText="1" indent="1"/>
    </xf>
    <xf numFmtId="0" fontId="2" fillId="0" borderId="0" xfId="0" applyFont="1" applyAlignment="1">
      <alignment horizontal="left" vertical="top" wrapText="1"/>
    </xf>
    <xf numFmtId="0" fontId="18" fillId="0" borderId="77" xfId="0" applyFont="1" applyFill="1" applyBorder="1" applyAlignment="1">
      <alignment horizontal="left" vertical="top" wrapText="1" indent="1"/>
    </xf>
    <xf numFmtId="0" fontId="18" fillId="0" borderId="78" xfId="0" applyFont="1" applyFill="1" applyBorder="1" applyAlignment="1">
      <alignment horizontal="left" vertical="top" wrapText="1" indent="1"/>
    </xf>
    <xf numFmtId="0" fontId="18" fillId="0" borderId="79" xfId="0" applyFont="1" applyFill="1" applyBorder="1" applyAlignment="1">
      <alignment horizontal="left" vertical="top" wrapText="1" indent="1"/>
    </xf>
    <xf numFmtId="0" fontId="18" fillId="0" borderId="80" xfId="0" applyFont="1" applyFill="1" applyBorder="1" applyAlignment="1">
      <alignment horizontal="left" vertical="top" wrapText="1" indent="1"/>
    </xf>
    <xf numFmtId="0" fontId="18" fillId="0" borderId="81" xfId="0" applyFont="1" applyFill="1" applyBorder="1" applyAlignment="1">
      <alignment horizontal="left" vertical="top" wrapText="1" indent="1"/>
    </xf>
    <xf numFmtId="0" fontId="18" fillId="0" borderId="82" xfId="0" applyFont="1" applyFill="1" applyBorder="1" applyAlignment="1">
      <alignment horizontal="left" vertical="top" wrapText="1" indent="1"/>
    </xf>
    <xf numFmtId="0" fontId="2" fillId="0" borderId="5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7" fillId="51" borderId="43" xfId="47" applyNumberFormat="1" applyFont="1" applyFill="1" applyBorder="1" applyAlignment="1">
      <alignment horizontal="center" vertical="center" wrapText="1"/>
      <protection/>
    </xf>
    <xf numFmtId="0" fontId="27" fillId="51" borderId="55" xfId="47" applyNumberFormat="1" applyFont="1" applyFill="1" applyBorder="1" applyAlignment="1">
      <alignment horizontal="center" vertical="center" wrapText="1"/>
      <protection/>
    </xf>
    <xf numFmtId="0" fontId="27" fillId="51" borderId="44" xfId="47" applyNumberFormat="1" applyFont="1" applyFill="1" applyBorder="1" applyAlignment="1">
      <alignment horizontal="center" vertical="center" wrapText="1"/>
      <protection/>
    </xf>
    <xf numFmtId="0" fontId="27" fillId="51" borderId="49" xfId="47" applyNumberFormat="1" applyFont="1" applyFill="1" applyBorder="1" applyAlignment="1">
      <alignment horizontal="center" vertical="center" wrapText="1"/>
      <protection/>
    </xf>
    <xf numFmtId="0" fontId="27" fillId="51" borderId="26" xfId="47" applyNumberFormat="1" applyFont="1" applyFill="1" applyBorder="1" applyAlignment="1">
      <alignment horizontal="center" vertical="center" wrapText="1"/>
      <protection/>
    </xf>
    <xf numFmtId="0" fontId="27" fillId="51" borderId="31" xfId="47" applyNumberFormat="1" applyFont="1" applyFill="1" applyBorder="1" applyAlignment="1">
      <alignment horizontal="center" vertical="center" wrapText="1"/>
      <protection/>
    </xf>
    <xf numFmtId="0" fontId="23" fillId="51" borderId="44" xfId="47" applyNumberFormat="1" applyFont="1" applyFill="1" applyBorder="1" applyAlignment="1">
      <alignment horizontal="center" vertical="center" wrapText="1"/>
      <protection/>
    </xf>
    <xf numFmtId="0" fontId="23" fillId="51" borderId="49" xfId="47" applyNumberFormat="1" applyFont="1" applyFill="1" applyBorder="1" applyAlignment="1">
      <alignment horizontal="center" vertical="center" wrapText="1"/>
      <protection/>
    </xf>
    <xf numFmtId="164" fontId="27" fillId="51" borderId="66" xfId="47" applyNumberFormat="1" applyFont="1" applyFill="1" applyBorder="1" applyAlignment="1">
      <alignment horizontal="center" vertical="center" wrapText="1"/>
      <protection/>
    </xf>
    <xf numFmtId="164" fontId="27" fillId="51" borderId="69" xfId="47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/>
    </xf>
    <xf numFmtId="165" fontId="23" fillId="51" borderId="44" xfId="47" applyNumberFormat="1" applyFont="1" applyFill="1" applyBorder="1" applyAlignment="1">
      <alignment horizontal="center" vertical="center" wrapText="1"/>
      <protection/>
    </xf>
    <xf numFmtId="165" fontId="23" fillId="51" borderId="49" xfId="47" applyNumberFormat="1" applyFont="1" applyFill="1" applyBorder="1" applyAlignment="1">
      <alignment horizontal="center" vertical="center" wrapText="1"/>
      <protection/>
    </xf>
    <xf numFmtId="165" fontId="27" fillId="51" borderId="44" xfId="47" applyNumberFormat="1" applyFont="1" applyFill="1" applyBorder="1" applyAlignment="1">
      <alignment horizontal="center" vertical="center" wrapText="1"/>
      <protection/>
    </xf>
    <xf numFmtId="165" fontId="27" fillId="51" borderId="49" xfId="47" applyNumberFormat="1" applyFont="1" applyFill="1" applyBorder="1" applyAlignment="1">
      <alignment horizontal="center" vertical="center" wrapText="1"/>
      <protection/>
    </xf>
    <xf numFmtId="182" fontId="23" fillId="51" borderId="44" xfId="47" applyNumberFormat="1" applyFont="1" applyFill="1" applyBorder="1" applyAlignment="1">
      <alignment horizontal="center" vertical="center" wrapText="1"/>
      <protection/>
    </xf>
    <xf numFmtId="182" fontId="23" fillId="51" borderId="49" xfId="47" applyNumberFormat="1" applyFont="1" applyFill="1" applyBorder="1" applyAlignment="1">
      <alignment horizontal="center" vertical="center" wrapText="1"/>
      <protection/>
    </xf>
    <xf numFmtId="182" fontId="23" fillId="51" borderId="44" xfId="47" applyNumberFormat="1" applyFont="1" applyFill="1" applyBorder="1" applyAlignment="1">
      <alignment horizontal="center" vertical="center" wrapText="1"/>
      <protection/>
    </xf>
    <xf numFmtId="0" fontId="23" fillId="51" borderId="26" xfId="47" applyNumberFormat="1" applyFont="1" applyFill="1" applyBorder="1" applyAlignment="1">
      <alignment horizontal="center" vertical="center" wrapText="1"/>
      <protection/>
    </xf>
    <xf numFmtId="0" fontId="23" fillId="51" borderId="31" xfId="47" applyNumberFormat="1" applyFont="1" applyFill="1" applyBorder="1" applyAlignment="1">
      <alignment horizontal="center" vertical="center" wrapText="1"/>
      <protection/>
    </xf>
    <xf numFmtId="0" fontId="23" fillId="51" borderId="29" xfId="47" applyNumberFormat="1" applyFont="1" applyFill="1" applyBorder="1" applyAlignment="1">
      <alignment horizontal="center" vertical="center" wrapText="1"/>
      <protection/>
    </xf>
    <xf numFmtId="0" fontId="23" fillId="51" borderId="34" xfId="47" applyNumberFormat="1" applyFont="1" applyFill="1" applyBorder="1" applyAlignment="1">
      <alignment horizontal="center" vertical="center" wrapText="1"/>
      <protection/>
    </xf>
    <xf numFmtId="3" fontId="0" fillId="0" borderId="26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44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82" fillId="0" borderId="26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82" fillId="0" borderId="24" xfId="0" applyFont="1" applyFill="1" applyBorder="1" applyAlignment="1">
      <alignment horizontal="center" vertical="center"/>
    </xf>
    <xf numFmtId="0" fontId="27" fillId="43" borderId="62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164" fontId="0" fillId="0" borderId="37" xfId="0" applyNumberFormat="1" applyFill="1" applyBorder="1" applyAlignment="1">
      <alignment horizontal="right" vertical="center"/>
    </xf>
    <xf numFmtId="164" fontId="0" fillId="0" borderId="12" xfId="0" applyNumberFormat="1" applyFill="1" applyBorder="1" applyAlignment="1">
      <alignment horizontal="right" vertical="center"/>
    </xf>
    <xf numFmtId="164" fontId="0" fillId="0" borderId="24" xfId="0" applyNumberForma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0" fillId="0" borderId="64" xfId="0" applyNumberFormat="1" applyFill="1" applyBorder="1" applyAlignment="1">
      <alignment horizontal="center" vertical="center"/>
    </xf>
    <xf numFmtId="0" fontId="0" fillId="0" borderId="67" xfId="0" applyNumberFormat="1" applyFill="1" applyBorder="1" applyAlignment="1">
      <alignment horizontal="center" vertical="center"/>
    </xf>
    <xf numFmtId="0" fontId="27" fillId="43" borderId="71" xfId="0" applyFont="1" applyFill="1" applyBorder="1" applyAlignment="1">
      <alignment horizontal="center" vertical="center"/>
    </xf>
    <xf numFmtId="0" fontId="27" fillId="43" borderId="84" xfId="0" applyFont="1" applyFill="1" applyBorder="1" applyAlignment="1">
      <alignment horizontal="center" vertical="center"/>
    </xf>
    <xf numFmtId="0" fontId="27" fillId="43" borderId="7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3" fontId="0" fillId="0" borderId="37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7" fillId="51" borderId="85" xfId="47" applyFont="1" applyFill="1" applyBorder="1" applyAlignment="1">
      <alignment horizontal="center" vertical="center"/>
      <protection/>
    </xf>
    <xf numFmtId="0" fontId="27" fillId="51" borderId="84" xfId="47" applyFont="1" applyFill="1" applyBorder="1" applyAlignment="1">
      <alignment horizontal="center" vertical="center"/>
      <protection/>
    </xf>
    <xf numFmtId="0" fontId="27" fillId="51" borderId="72" xfId="47" applyFont="1" applyFill="1" applyBorder="1" applyAlignment="1">
      <alignment horizontal="center" vertical="center"/>
      <protection/>
    </xf>
    <xf numFmtId="0" fontId="27" fillId="0" borderId="86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66" xfId="0" applyFont="1" applyFill="1" applyBorder="1" applyAlignment="1">
      <alignment horizontal="left" vertical="center"/>
    </xf>
    <xf numFmtId="164" fontId="0" fillId="0" borderId="26" xfId="0" applyNumberFormat="1" applyFill="1" applyBorder="1" applyAlignment="1">
      <alignment horizontal="right" vertical="center"/>
    </xf>
    <xf numFmtId="2" fontId="0" fillId="0" borderId="44" xfId="0" applyNumberFormat="1" applyFill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0" fontId="27" fillId="51" borderId="71" xfId="47" applyFont="1" applyFill="1" applyBorder="1" applyAlignment="1">
      <alignment horizontal="center" vertical="center"/>
      <protection/>
    </xf>
    <xf numFmtId="0" fontId="27" fillId="0" borderId="73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2" fontId="0" fillId="0" borderId="12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0" fillId="0" borderId="60" xfId="0" applyNumberForma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2" fontId="23" fillId="0" borderId="37" xfId="0" applyNumberFormat="1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center" vertical="center"/>
    </xf>
    <xf numFmtId="3" fontId="23" fillId="0" borderId="24" xfId="0" applyNumberFormat="1" applyFont="1" applyFill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/>
    </xf>
    <xf numFmtId="3" fontId="23" fillId="0" borderId="24" xfId="0" applyNumberFormat="1" applyFont="1" applyBorder="1" applyAlignment="1">
      <alignment horizontal="center" vertical="center"/>
    </xf>
    <xf numFmtId="0" fontId="23" fillId="0" borderId="64" xfId="0" applyNumberFormat="1" applyFont="1" applyBorder="1" applyAlignment="1">
      <alignment horizontal="center" vertical="center"/>
    </xf>
    <xf numFmtId="0" fontId="23" fillId="0" borderId="67" xfId="0" applyNumberFormat="1" applyFont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27" fillId="43" borderId="71" xfId="47" applyFont="1" applyFill="1" applyBorder="1" applyAlignment="1">
      <alignment horizontal="center" vertical="center"/>
      <protection/>
    </xf>
    <xf numFmtId="0" fontId="27" fillId="43" borderId="84" xfId="47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horizontal="left" vertical="center"/>
    </xf>
    <xf numFmtId="2" fontId="23" fillId="0" borderId="37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0" fontId="27" fillId="43" borderId="72" xfId="47" applyFont="1" applyFill="1" applyBorder="1" applyAlignment="1">
      <alignment horizontal="center" vertical="center"/>
      <protection/>
    </xf>
    <xf numFmtId="0" fontId="27" fillId="51" borderId="71" xfId="0" applyFont="1" applyFill="1" applyBorder="1" applyAlignment="1">
      <alignment horizontal="center" vertical="center"/>
    </xf>
    <xf numFmtId="0" fontId="27" fillId="51" borderId="72" xfId="0" applyFont="1" applyFill="1" applyBorder="1" applyAlignment="1">
      <alignment horizontal="center" vertical="center"/>
    </xf>
    <xf numFmtId="0" fontId="27" fillId="51" borderId="84" xfId="0" applyFont="1" applyFill="1" applyBorder="1" applyAlignment="1">
      <alignment horizontal="center" vertical="center"/>
    </xf>
    <xf numFmtId="0" fontId="27" fillId="43" borderId="85" xfId="47" applyFont="1" applyFill="1" applyBorder="1" applyAlignment="1">
      <alignment horizontal="center" vertical="center"/>
      <protection/>
    </xf>
    <xf numFmtId="0" fontId="27" fillId="0" borderId="6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164" fontId="23" fillId="0" borderId="44" xfId="0" applyNumberFormat="1" applyFont="1" applyFill="1" applyBorder="1" applyAlignment="1">
      <alignment horizontal="right" vertical="center"/>
    </xf>
    <xf numFmtId="164" fontId="23" fillId="0" borderId="10" xfId="0" applyNumberFormat="1" applyFont="1" applyFill="1" applyBorder="1" applyAlignment="1">
      <alignment horizontal="right" vertical="center"/>
    </xf>
    <xf numFmtId="2" fontId="23" fillId="0" borderId="44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3" fontId="23" fillId="0" borderId="44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44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0" fontId="23" fillId="0" borderId="60" xfId="0" applyNumberFormat="1" applyFont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82" fillId="51" borderId="71" xfId="0" applyFont="1" applyFill="1" applyBorder="1" applyAlignment="1">
      <alignment horizontal="center" vertical="center"/>
    </xf>
    <xf numFmtId="0" fontId="82" fillId="51" borderId="84" xfId="0" applyFont="1" applyFill="1" applyBorder="1" applyAlignment="1">
      <alignment horizontal="center" vertical="center"/>
    </xf>
    <xf numFmtId="0" fontId="82" fillId="51" borderId="72" xfId="0" applyFont="1" applyFill="1" applyBorder="1" applyAlignment="1">
      <alignment horizontal="center" vertical="center"/>
    </xf>
    <xf numFmtId="0" fontId="0" fillId="47" borderId="37" xfId="0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82" fillId="43" borderId="42" xfId="0" applyFont="1" applyFill="1" applyBorder="1" applyAlignment="1">
      <alignment horizontal="center" vertical="center"/>
    </xf>
    <xf numFmtId="0" fontId="82" fillId="43" borderId="4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45" xfId="0" applyNumberFormat="1" applyFill="1" applyBorder="1" applyAlignment="1">
      <alignment horizontal="center" vertical="center" wrapText="1"/>
    </xf>
    <xf numFmtId="0" fontId="82" fillId="43" borderId="71" xfId="0" applyFont="1" applyFill="1" applyBorder="1" applyAlignment="1">
      <alignment horizontal="center" vertical="center"/>
    </xf>
    <xf numFmtId="0" fontId="82" fillId="43" borderId="72" xfId="0" applyFont="1" applyFill="1" applyBorder="1" applyAlignment="1">
      <alignment horizontal="center" vertical="center"/>
    </xf>
    <xf numFmtId="0" fontId="82" fillId="43" borderId="84" xfId="0" applyFont="1" applyFill="1" applyBorder="1" applyAlignment="1">
      <alignment horizontal="center" vertical="center"/>
    </xf>
    <xf numFmtId="164" fontId="83" fillId="0" borderId="20" xfId="0" applyNumberFormat="1" applyFont="1" applyBorder="1" applyAlignment="1">
      <alignment horizontal="right" vertical="center"/>
    </xf>
    <xf numFmtId="164" fontId="83" fillId="0" borderId="21" xfId="0" applyNumberFormat="1" applyFont="1" applyBorder="1" applyAlignment="1">
      <alignment horizontal="right" vertical="center"/>
    </xf>
    <xf numFmtId="0" fontId="18" fillId="0" borderId="77" xfId="0" applyFont="1" applyFill="1" applyBorder="1" applyAlignment="1">
      <alignment vertical="top" wrapText="1"/>
    </xf>
    <xf numFmtId="0" fontId="18" fillId="0" borderId="78" xfId="0" applyFont="1" applyFill="1" applyBorder="1" applyAlignment="1">
      <alignment vertical="top" wrapText="1"/>
    </xf>
    <xf numFmtId="0" fontId="18" fillId="0" borderId="79" xfId="0" applyFont="1" applyFill="1" applyBorder="1" applyAlignment="1">
      <alignment vertical="top" wrapText="1"/>
    </xf>
    <xf numFmtId="0" fontId="18" fillId="0" borderId="80" xfId="0" applyFont="1" applyFill="1" applyBorder="1" applyAlignment="1">
      <alignment vertical="top" wrapText="1"/>
    </xf>
    <xf numFmtId="0" fontId="18" fillId="0" borderId="81" xfId="0" applyFont="1" applyFill="1" applyBorder="1" applyAlignment="1">
      <alignment vertical="top" wrapText="1"/>
    </xf>
    <xf numFmtId="0" fontId="18" fillId="0" borderId="82" xfId="0" applyFont="1" applyFill="1" applyBorder="1" applyAlignment="1">
      <alignment vertical="top" wrapText="1"/>
    </xf>
    <xf numFmtId="0" fontId="18" fillId="0" borderId="74" xfId="0" applyFont="1" applyFill="1" applyBorder="1" applyAlignment="1">
      <alignment vertical="top" wrapText="1"/>
    </xf>
    <xf numFmtId="0" fontId="18" fillId="0" borderId="75" xfId="0" applyFont="1" applyFill="1" applyBorder="1" applyAlignment="1">
      <alignment vertical="top" wrapText="1"/>
    </xf>
    <xf numFmtId="0" fontId="18" fillId="0" borderId="76" xfId="0" applyFont="1" applyFill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3" fillId="0" borderId="0" xfId="52" applyFont="1" applyFill="1" applyBorder="1" applyAlignment="1">
      <alignment horizontal="center" wrapText="1"/>
      <protection/>
    </xf>
    <xf numFmtId="165" fontId="23" fillId="51" borderId="10" xfId="47" applyNumberFormat="1" applyFont="1" applyFill="1" applyBorder="1" applyAlignment="1">
      <alignment horizontal="center" vertical="center" wrapText="1"/>
      <protection/>
    </xf>
    <xf numFmtId="0" fontId="27" fillId="51" borderId="47" xfId="47" applyNumberFormat="1" applyFont="1" applyFill="1" applyBorder="1" applyAlignment="1">
      <alignment horizontal="center" vertical="center" wrapText="1"/>
      <protection/>
    </xf>
    <xf numFmtId="0" fontId="27" fillId="51" borderId="10" xfId="47" applyNumberFormat="1" applyFont="1" applyFill="1" applyBorder="1" applyAlignment="1">
      <alignment horizontal="center" vertical="center" wrapText="1"/>
      <protection/>
    </xf>
    <xf numFmtId="0" fontId="27" fillId="51" borderId="24" xfId="47" applyNumberFormat="1" applyFont="1" applyFill="1" applyBorder="1" applyAlignment="1">
      <alignment horizontal="center" vertical="center" wrapText="1"/>
      <protection/>
    </xf>
    <xf numFmtId="0" fontId="23" fillId="51" borderId="10" xfId="47" applyNumberFormat="1" applyFont="1" applyFill="1" applyBorder="1" applyAlignment="1">
      <alignment horizontal="center" vertical="center" wrapText="1"/>
      <protection/>
    </xf>
    <xf numFmtId="165" fontId="27" fillId="51" borderId="10" xfId="47" applyNumberFormat="1" applyFont="1" applyFill="1" applyBorder="1" applyAlignment="1">
      <alignment horizontal="center" vertical="center" wrapText="1"/>
      <protection/>
    </xf>
    <xf numFmtId="0" fontId="23" fillId="51" borderId="33" xfId="47" applyNumberFormat="1" applyFont="1" applyFill="1" applyBorder="1" applyAlignment="1">
      <alignment horizontal="center" vertical="center" wrapText="1"/>
      <protection/>
    </xf>
    <xf numFmtId="3" fontId="23" fillId="47" borderId="37" xfId="0" applyNumberFormat="1" applyFont="1" applyFill="1" applyBorder="1" applyAlignment="1">
      <alignment horizontal="center" vertical="center"/>
    </xf>
    <xf numFmtId="3" fontId="23" fillId="47" borderId="24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23" fillId="47" borderId="12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27" fillId="51" borderId="25" xfId="47" applyFont="1" applyFill="1" applyBorder="1" applyAlignment="1">
      <alignment horizontal="center" vertical="center"/>
      <protection/>
    </xf>
    <xf numFmtId="0" fontId="27" fillId="51" borderId="30" xfId="47" applyFont="1" applyFill="1" applyBorder="1" applyAlignment="1">
      <alignment horizontal="center" vertical="center"/>
      <protection/>
    </xf>
    <xf numFmtId="0" fontId="27" fillId="51" borderId="8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27" fillId="43" borderId="25" xfId="47" applyFont="1" applyFill="1" applyBorder="1" applyAlignment="1">
      <alignment horizontal="center" vertical="center"/>
      <protection/>
    </xf>
    <xf numFmtId="0" fontId="27" fillId="43" borderId="30" xfId="47" applyFont="1" applyFill="1" applyBorder="1" applyAlignment="1">
      <alignment horizontal="center" vertical="center"/>
      <protection/>
    </xf>
    <xf numFmtId="0" fontId="82" fillId="51" borderId="25" xfId="0" applyFont="1" applyFill="1" applyBorder="1" applyAlignment="1">
      <alignment horizontal="center" vertical="center"/>
    </xf>
    <xf numFmtId="0" fontId="82" fillId="51" borderId="3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43" borderId="25" xfId="0" applyFont="1" applyFill="1" applyBorder="1" applyAlignment="1">
      <alignment horizontal="center" vertical="center"/>
    </xf>
    <xf numFmtId="0" fontId="82" fillId="43" borderId="38" xfId="0" applyFont="1" applyFill="1" applyBorder="1" applyAlignment="1">
      <alignment horizontal="center" vertical="center"/>
    </xf>
    <xf numFmtId="0" fontId="82" fillId="43" borderId="30" xfId="0" applyFont="1" applyFill="1" applyBorder="1" applyAlignment="1">
      <alignment horizontal="center" vertical="center"/>
    </xf>
    <xf numFmtId="1" fontId="6" fillId="0" borderId="0" xfId="51" applyNumberFormat="1" applyFont="1" applyFill="1" applyBorder="1" applyAlignment="1">
      <alignment horizontal="center"/>
      <protection/>
    </xf>
    <xf numFmtId="0" fontId="25" fillId="0" borderId="26" xfId="50" applyFont="1" applyFill="1" applyBorder="1" applyAlignment="1">
      <alignment horizontal="center" vertical="center" wrapText="1"/>
      <protection/>
    </xf>
    <xf numFmtId="0" fontId="25" fillId="0" borderId="31" xfId="50" applyFont="1" applyFill="1" applyBorder="1" applyAlignment="1">
      <alignment horizontal="center" vertical="center" wrapText="1"/>
      <protection/>
    </xf>
    <xf numFmtId="3" fontId="74" fillId="48" borderId="37" xfId="49" applyNumberFormat="1" applyFont="1" applyFill="1" applyBorder="1" applyAlignment="1">
      <alignment horizontal="center" vertical="center"/>
      <protection/>
    </xf>
    <xf numFmtId="3" fontId="74" fillId="48" borderId="24" xfId="49" applyNumberFormat="1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2 10" xfId="48"/>
    <cellStyle name="normální_aktualizace bila_kniha_mosty 2007" xfId="49"/>
    <cellStyle name="normální_List1" xfId="50"/>
    <cellStyle name="normální_List1_Investice bílá kniha II" xfId="51"/>
    <cellStyle name="normální_neinvestice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5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/>
    </dxf>
    <dxf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zoomScalePageLayoutView="0" workbookViewId="0" topLeftCell="A1">
      <selection activeCell="Q31" sqref="Q31"/>
    </sheetView>
  </sheetViews>
  <sheetFormatPr defaultColWidth="9.140625" defaultRowHeight="15"/>
  <cols>
    <col min="1" max="1" width="3.00390625" style="0" customWidth="1"/>
    <col min="7" max="7" width="11.140625" style="0" customWidth="1"/>
    <col min="8" max="8" width="10.8515625" style="0" customWidth="1"/>
    <col min="9" max="9" width="5.8515625" style="0" customWidth="1"/>
    <col min="11" max="11" width="7.421875" style="0" customWidth="1"/>
    <col min="13" max="13" width="2.140625" style="115" customWidth="1"/>
    <col min="17" max="17" width="9.8515625" style="0" customWidth="1"/>
    <col min="18" max="18" width="4.7109375" style="0" customWidth="1"/>
  </cols>
  <sheetData>
    <row r="1" spans="1:17" ht="15.75">
      <c r="A1" s="47"/>
      <c r="B1" s="47"/>
      <c r="C1" s="47"/>
      <c r="D1" s="47"/>
      <c r="E1" s="47"/>
      <c r="F1" s="47"/>
      <c r="G1" s="47"/>
      <c r="H1" s="48"/>
      <c r="I1" s="47"/>
      <c r="J1" s="47"/>
      <c r="K1" s="47"/>
      <c r="L1" s="47"/>
      <c r="M1" s="114"/>
      <c r="N1" s="47"/>
      <c r="O1" s="1033" t="s">
        <v>1730</v>
      </c>
      <c r="P1" s="1033"/>
      <c r="Q1" s="1033"/>
    </row>
    <row r="2" spans="1:17" ht="15.75">
      <c r="A2" s="47"/>
      <c r="B2" s="47"/>
      <c r="C2" s="47"/>
      <c r="D2" s="47"/>
      <c r="E2" s="47"/>
      <c r="F2" s="47"/>
      <c r="G2" s="47"/>
      <c r="H2" s="48"/>
      <c r="I2" s="47"/>
      <c r="J2" s="47"/>
      <c r="K2" s="47"/>
      <c r="L2" s="47"/>
      <c r="M2" s="114"/>
      <c r="N2" s="47"/>
      <c r="O2" s="1033"/>
      <c r="P2" s="1033"/>
      <c r="Q2" s="1033"/>
    </row>
    <row r="3" spans="1:17" ht="4.5" customHeight="1">
      <c r="A3" s="47"/>
      <c r="B3" s="47"/>
      <c r="C3" s="47"/>
      <c r="D3" s="47"/>
      <c r="E3" s="47"/>
      <c r="F3" s="47"/>
      <c r="G3" s="47"/>
      <c r="H3" s="48"/>
      <c r="I3" s="47"/>
      <c r="J3" s="47"/>
      <c r="K3" s="47"/>
      <c r="L3" s="47"/>
      <c r="M3" s="114"/>
      <c r="N3" s="47"/>
      <c r="O3" s="49"/>
      <c r="P3" s="49"/>
      <c r="Q3" s="49"/>
    </row>
    <row r="4" spans="1:17" ht="20.25">
      <c r="A4" s="1034" t="s">
        <v>135</v>
      </c>
      <c r="B4" s="1034"/>
      <c r="C4" s="1034"/>
      <c r="D4" s="1034"/>
      <c r="E4" s="1034"/>
      <c r="F4" s="1034"/>
      <c r="G4" s="1034"/>
      <c r="H4" s="1034"/>
      <c r="I4" s="1034"/>
      <c r="J4" s="1034"/>
      <c r="K4" s="1034"/>
      <c r="L4" s="1034"/>
      <c r="M4" s="1034"/>
      <c r="N4" s="1034"/>
      <c r="O4" s="1034"/>
      <c r="P4" s="1034"/>
      <c r="Q4" s="1034"/>
    </row>
    <row r="5" spans="1:17" ht="20.25">
      <c r="A5" s="1034" t="s">
        <v>1704</v>
      </c>
      <c r="B5" s="1034"/>
      <c r="C5" s="1034"/>
      <c r="D5" s="1034"/>
      <c r="E5" s="1034"/>
      <c r="F5" s="1034"/>
      <c r="G5" s="1034"/>
      <c r="H5" s="1034"/>
      <c r="I5" s="1034"/>
      <c r="J5" s="1034"/>
      <c r="K5" s="1034"/>
      <c r="L5" s="1034"/>
      <c r="M5" s="1034"/>
      <c r="N5" s="1034"/>
      <c r="O5" s="1034"/>
      <c r="P5" s="1034"/>
      <c r="Q5" s="1034"/>
    </row>
    <row r="6" spans="4:17" ht="3.75" customHeight="1">
      <c r="D6" s="47"/>
      <c r="E6" s="47"/>
      <c r="G6" s="50"/>
      <c r="Q6" s="47"/>
    </row>
    <row r="7" ht="15">
      <c r="Q7" s="47"/>
    </row>
    <row r="8" spans="1:13" ht="18">
      <c r="A8" s="47"/>
      <c r="B8" s="74" t="s">
        <v>145</v>
      </c>
      <c r="I8" s="47"/>
      <c r="L8" s="76" t="s">
        <v>136</v>
      </c>
      <c r="M8" s="116"/>
    </row>
    <row r="9" spans="1:11" ht="15">
      <c r="A9" s="47"/>
      <c r="I9" s="47"/>
      <c r="K9" s="51"/>
    </row>
    <row r="10" spans="1:11" ht="16.5" thickBot="1">
      <c r="A10" s="47"/>
      <c r="B10" s="52" t="s">
        <v>150</v>
      </c>
      <c r="D10" s="50" t="s">
        <v>148</v>
      </c>
      <c r="E10" s="50"/>
      <c r="I10" s="47"/>
      <c r="K10" s="51"/>
    </row>
    <row r="11" spans="1:14" ht="16.5" thickBot="1" thickTop="1">
      <c r="A11" s="47"/>
      <c r="D11" s="127"/>
      <c r="E11" s="1035" t="s">
        <v>144</v>
      </c>
      <c r="F11" s="1036"/>
      <c r="G11" s="1036"/>
      <c r="H11" s="1037"/>
      <c r="I11" s="53"/>
      <c r="J11" s="611" t="s">
        <v>737</v>
      </c>
      <c r="L11" s="270"/>
      <c r="M11" s="117"/>
      <c r="N11" s="112" t="s">
        <v>137</v>
      </c>
    </row>
    <row r="12" spans="1:14" s="130" customFormat="1" ht="3" customHeight="1" thickBot="1" thickTop="1">
      <c r="A12" s="129"/>
      <c r="D12" s="129"/>
      <c r="E12" s="131"/>
      <c r="F12" s="131"/>
      <c r="G12" s="131"/>
      <c r="H12" s="131"/>
      <c r="I12" s="129"/>
      <c r="J12" s="612"/>
      <c r="L12" s="132"/>
      <c r="M12" s="117"/>
      <c r="N12" s="133"/>
    </row>
    <row r="13" spans="1:14" ht="17.25" thickBot="1" thickTop="1">
      <c r="A13" s="47"/>
      <c r="B13" s="52"/>
      <c r="D13" s="136"/>
      <c r="E13" s="1038" t="s">
        <v>283</v>
      </c>
      <c r="F13" s="1039"/>
      <c r="G13" s="1039"/>
      <c r="H13" s="1040"/>
      <c r="I13" s="53"/>
      <c r="J13" s="611" t="s">
        <v>822</v>
      </c>
      <c r="L13" s="182"/>
      <c r="M13" s="117"/>
      <c r="N13" s="113" t="s">
        <v>1113</v>
      </c>
    </row>
    <row r="14" spans="1:14" s="115" customFormat="1" ht="3" customHeight="1" thickBot="1" thickTop="1">
      <c r="A14" s="114"/>
      <c r="B14" s="134"/>
      <c r="D14" s="114"/>
      <c r="E14" s="128"/>
      <c r="F14" s="128"/>
      <c r="G14" s="128"/>
      <c r="H14" s="128"/>
      <c r="I14" s="129"/>
      <c r="J14" s="613"/>
      <c r="L14" s="132"/>
      <c r="M14" s="117"/>
      <c r="N14" s="135"/>
    </row>
    <row r="15" spans="1:14" ht="17.25" thickBot="1" thickTop="1">
      <c r="A15" s="47"/>
      <c r="B15" s="52"/>
      <c r="D15" s="137"/>
      <c r="E15" s="1030" t="s">
        <v>327</v>
      </c>
      <c r="F15" s="1031"/>
      <c r="G15" s="1031"/>
      <c r="H15" s="1032"/>
      <c r="I15" s="53"/>
      <c r="J15" s="611" t="s">
        <v>1443</v>
      </c>
      <c r="L15" s="289"/>
      <c r="M15" s="73"/>
      <c r="N15" s="113" t="s">
        <v>1114</v>
      </c>
    </row>
    <row r="16" spans="1:14" s="115" customFormat="1" ht="3" customHeight="1" thickTop="1">
      <c r="A16" s="114"/>
      <c r="B16" s="134"/>
      <c r="D16" s="114"/>
      <c r="E16" s="128"/>
      <c r="F16" s="128"/>
      <c r="G16" s="128"/>
      <c r="H16" s="128"/>
      <c r="I16" s="129"/>
      <c r="J16" s="592"/>
      <c r="L16" s="141"/>
      <c r="M16" s="73"/>
      <c r="N16" s="135"/>
    </row>
    <row r="17" spans="1:14" ht="15">
      <c r="A17" s="47"/>
      <c r="D17" s="50" t="s">
        <v>147</v>
      </c>
      <c r="I17" s="53"/>
      <c r="J17" s="593"/>
      <c r="L17" s="180"/>
      <c r="M17" s="73"/>
      <c r="N17" s="113" t="s">
        <v>138</v>
      </c>
    </row>
    <row r="18" spans="1:14" ht="3" customHeight="1" thickBot="1">
      <c r="A18" s="47"/>
      <c r="D18" s="50"/>
      <c r="I18" s="53"/>
      <c r="J18" s="593"/>
      <c r="L18" s="141"/>
      <c r="M18" s="73"/>
      <c r="N18" s="113"/>
    </row>
    <row r="19" spans="1:14" ht="15.75" thickBot="1">
      <c r="A19" s="47"/>
      <c r="D19" s="215"/>
      <c r="E19" s="138" t="s">
        <v>159</v>
      </c>
      <c r="F19" s="139"/>
      <c r="G19" s="139"/>
      <c r="H19" s="140"/>
      <c r="I19" s="53"/>
      <c r="J19" s="611" t="s">
        <v>1701</v>
      </c>
      <c r="L19" s="188"/>
      <c r="M19" s="118"/>
      <c r="N19" s="113" t="s">
        <v>139</v>
      </c>
    </row>
    <row r="20" spans="1:14" ht="3" customHeight="1">
      <c r="A20" s="47"/>
      <c r="E20" s="75"/>
      <c r="I20" s="53"/>
      <c r="J20" s="594"/>
      <c r="L20" s="142"/>
      <c r="M20" s="118"/>
      <c r="N20" s="113"/>
    </row>
    <row r="21" spans="1:14" ht="15">
      <c r="A21" s="47"/>
      <c r="D21" s="47"/>
      <c r="I21" s="53"/>
      <c r="J21" s="594"/>
      <c r="L21" s="201"/>
      <c r="M21" s="73"/>
      <c r="N21" s="113" t="s">
        <v>140</v>
      </c>
    </row>
    <row r="22" spans="1:14" ht="3" customHeight="1">
      <c r="A22" s="47"/>
      <c r="D22" s="47"/>
      <c r="I22" s="53"/>
      <c r="J22" s="594"/>
      <c r="L22" s="155"/>
      <c r="M22" s="73"/>
      <c r="N22" s="113"/>
    </row>
    <row r="23" spans="1:12" ht="15">
      <c r="A23" s="47"/>
      <c r="D23" s="47"/>
      <c r="I23" s="53"/>
      <c r="J23" s="594"/>
      <c r="L23" s="54"/>
    </row>
    <row r="24" spans="1:10" ht="16.5" thickBot="1">
      <c r="A24" s="47"/>
      <c r="B24" s="52" t="s">
        <v>151</v>
      </c>
      <c r="D24" s="50" t="s">
        <v>148</v>
      </c>
      <c r="I24" s="53"/>
      <c r="J24" s="594"/>
    </row>
    <row r="25" spans="1:17" ht="16.5" thickBot="1" thickTop="1">
      <c r="A25" s="47"/>
      <c r="D25" s="127"/>
      <c r="E25" s="1035" t="s">
        <v>144</v>
      </c>
      <c r="F25" s="1036"/>
      <c r="G25" s="1036"/>
      <c r="H25" s="1037"/>
      <c r="I25" s="54"/>
      <c r="J25" s="892" t="s">
        <v>1110</v>
      </c>
      <c r="Q25" s="47"/>
    </row>
    <row r="26" spans="1:17" ht="3" customHeight="1" thickBot="1" thickTop="1">
      <c r="A26" s="47"/>
      <c r="D26" s="129"/>
      <c r="E26" s="131"/>
      <c r="F26" s="131"/>
      <c r="G26" s="131"/>
      <c r="H26" s="131"/>
      <c r="I26" s="54"/>
      <c r="J26" s="892"/>
      <c r="Q26" s="47"/>
    </row>
    <row r="27" spans="1:17" ht="17.25" thickBot="1" thickTop="1">
      <c r="A27" s="47"/>
      <c r="B27" s="52"/>
      <c r="D27" s="136"/>
      <c r="E27" s="1038" t="s">
        <v>283</v>
      </c>
      <c r="F27" s="1039"/>
      <c r="G27" s="1039"/>
      <c r="H27" s="1040"/>
      <c r="I27" s="54"/>
      <c r="J27" s="892" t="s">
        <v>1110</v>
      </c>
      <c r="Q27" s="47"/>
    </row>
    <row r="28" spans="1:17" ht="3" customHeight="1" thickBot="1" thickTop="1">
      <c r="A28" s="47"/>
      <c r="B28" s="52"/>
      <c r="D28" s="114"/>
      <c r="E28" s="128"/>
      <c r="F28" s="128"/>
      <c r="G28" s="128"/>
      <c r="H28" s="128"/>
      <c r="I28" s="54"/>
      <c r="J28" s="594"/>
      <c r="Q28" s="47"/>
    </row>
    <row r="29" spans="1:17" ht="17.25" thickBot="1" thickTop="1">
      <c r="A29" s="47"/>
      <c r="B29" s="52"/>
      <c r="D29" s="137"/>
      <c r="E29" s="1030" t="s">
        <v>327</v>
      </c>
      <c r="F29" s="1031"/>
      <c r="G29" s="1031"/>
      <c r="H29" s="1032"/>
      <c r="I29" s="54"/>
      <c r="J29" s="892" t="s">
        <v>1111</v>
      </c>
      <c r="Q29" s="47"/>
    </row>
    <row r="30" spans="1:17" ht="16.5" thickBot="1" thickTop="1">
      <c r="A30" s="47"/>
      <c r="D30" s="50" t="s">
        <v>147</v>
      </c>
      <c r="J30" s="593"/>
      <c r="Q30" s="47"/>
    </row>
    <row r="31" spans="1:17" ht="15.75" thickBot="1">
      <c r="A31" s="47"/>
      <c r="D31" s="215"/>
      <c r="E31" s="138" t="s">
        <v>160</v>
      </c>
      <c r="F31" s="139"/>
      <c r="G31" s="139"/>
      <c r="H31" s="140"/>
      <c r="J31" s="892" t="s">
        <v>1702</v>
      </c>
      <c r="Q31" s="47"/>
    </row>
    <row r="32" spans="1:17" ht="15">
      <c r="A32" s="47"/>
      <c r="D32" s="47"/>
      <c r="J32" s="594"/>
      <c r="Q32" s="47"/>
    </row>
    <row r="33" spans="10:17" ht="15">
      <c r="J33" s="594"/>
      <c r="Q33" s="47"/>
    </row>
    <row r="34" spans="10:17" ht="15">
      <c r="J34" s="594"/>
      <c r="Q34" s="47"/>
    </row>
    <row r="35" spans="2:17" ht="16.5" thickBot="1">
      <c r="B35" s="52" t="s">
        <v>152</v>
      </c>
      <c r="D35" s="50" t="s">
        <v>149</v>
      </c>
      <c r="J35" s="593"/>
      <c r="Q35" s="47"/>
    </row>
    <row r="36" spans="4:10" ht="15.75" thickBot="1">
      <c r="D36" s="214"/>
      <c r="E36" s="138" t="s">
        <v>146</v>
      </c>
      <c r="F36" s="139"/>
      <c r="G36" s="139"/>
      <c r="H36" s="140"/>
      <c r="J36" s="892" t="s">
        <v>1703</v>
      </c>
    </row>
    <row r="37" spans="5:10" ht="15">
      <c r="E37" s="75"/>
      <c r="J37" s="594"/>
    </row>
    <row r="39" spans="2:8" ht="15">
      <c r="B39" s="143" t="s">
        <v>141</v>
      </c>
      <c r="C39" s="144"/>
      <c r="D39" s="144"/>
      <c r="E39" s="145"/>
      <c r="F39" s="144"/>
      <c r="G39" s="144"/>
      <c r="H39" s="144"/>
    </row>
    <row r="40" ht="15">
      <c r="E40" s="50"/>
    </row>
    <row r="41" ht="12.75" customHeight="1"/>
    <row r="42" spans="2:3" ht="15.75">
      <c r="B42" s="55"/>
      <c r="C42" s="56"/>
    </row>
  </sheetData>
  <sheetProtection/>
  <mergeCells count="10">
    <mergeCell ref="E29:H29"/>
    <mergeCell ref="O1:Q1"/>
    <mergeCell ref="O2:Q2"/>
    <mergeCell ref="A4:Q4"/>
    <mergeCell ref="A5:Q5"/>
    <mergeCell ref="E11:H11"/>
    <mergeCell ref="E13:H13"/>
    <mergeCell ref="E15:H15"/>
    <mergeCell ref="E25:H25"/>
    <mergeCell ref="E27:H27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3"/>
  <sheetViews>
    <sheetView showGridLines="0" workbookViewId="0" topLeftCell="A1">
      <selection activeCell="S3" sqref="S3"/>
    </sheetView>
  </sheetViews>
  <sheetFormatPr defaultColWidth="9.00390625" defaultRowHeight="15"/>
  <cols>
    <col min="1" max="1" width="5.421875" style="90" customWidth="1"/>
    <col min="2" max="2" width="0.85546875" style="77" customWidth="1"/>
    <col min="3" max="3" width="4.421875" style="92" customWidth="1"/>
    <col min="4" max="4" width="8.7109375" style="92" customWidth="1"/>
    <col min="5" max="5" width="5.57421875" style="92" customWidth="1"/>
    <col min="6" max="6" width="16.57421875" style="90" customWidth="1"/>
    <col min="7" max="7" width="8.421875" style="90" customWidth="1"/>
    <col min="8" max="8" width="6.00390625" style="92" customWidth="1"/>
    <col min="9" max="9" width="6.140625" style="90" customWidth="1"/>
    <col min="10" max="10" width="7.421875" style="90" customWidth="1"/>
    <col min="11" max="11" width="10.140625" style="90" customWidth="1"/>
    <col min="12" max="12" width="8.28125" style="90" customWidth="1"/>
    <col min="13" max="13" width="10.00390625" style="90" customWidth="1"/>
    <col min="14" max="14" width="13.57421875" style="92" customWidth="1"/>
    <col min="15" max="15" width="6.421875" style="92" customWidth="1"/>
    <col min="16" max="16" width="7.421875" style="90" customWidth="1"/>
    <col min="17" max="17" width="16.7109375" style="90" customWidth="1"/>
    <col min="18" max="18" width="1.7109375" style="90" customWidth="1"/>
    <col min="19" max="22" width="9.00390625" style="90" customWidth="1"/>
    <col min="23" max="23" width="9.8515625" style="90" customWidth="1"/>
    <col min="24" max="16384" width="9.00390625" style="90" customWidth="1"/>
  </cols>
  <sheetData>
    <row r="1" spans="1:17" s="79" customFormat="1" ht="16.5" thickBot="1" thickTop="1">
      <c r="A1" s="1046" t="s">
        <v>257</v>
      </c>
      <c r="B1" s="1047"/>
      <c r="C1" s="1047"/>
      <c r="D1" s="1047"/>
      <c r="E1" s="1047"/>
      <c r="F1" s="1047"/>
      <c r="G1" s="1047"/>
      <c r="H1" s="1047"/>
      <c r="I1" s="1047"/>
      <c r="J1" s="1048"/>
      <c r="K1" s="77"/>
      <c r="L1" s="77"/>
      <c r="M1" s="77"/>
      <c r="N1" s="78"/>
      <c r="O1" s="78"/>
      <c r="P1" s="77"/>
      <c r="Q1" s="77"/>
    </row>
    <row r="2" spans="1:15" s="77" customFormat="1" ht="5.25" customHeight="1" thickBot="1" thickTop="1">
      <c r="A2" s="80"/>
      <c r="B2" s="80"/>
      <c r="C2" s="80"/>
      <c r="D2" s="80"/>
      <c r="E2" s="80"/>
      <c r="F2" s="80"/>
      <c r="G2" s="80"/>
      <c r="H2" s="80"/>
      <c r="N2" s="78"/>
      <c r="O2" s="78"/>
    </row>
    <row r="3" spans="1:17" s="82" customFormat="1" ht="37.5" customHeight="1" thickBot="1" thickTop="1">
      <c r="A3" s="119" t="s">
        <v>264</v>
      </c>
      <c r="B3" s="84"/>
      <c r="C3" s="119" t="s">
        <v>1437</v>
      </c>
      <c r="D3" s="119" t="s">
        <v>265</v>
      </c>
      <c r="E3" s="119" t="s">
        <v>349</v>
      </c>
      <c r="F3" s="119" t="s">
        <v>252</v>
      </c>
      <c r="G3" s="119" t="s">
        <v>350</v>
      </c>
      <c r="H3" s="119" t="s">
        <v>1440</v>
      </c>
      <c r="I3" s="119" t="s">
        <v>1438</v>
      </c>
      <c r="J3" s="119" t="s">
        <v>1441</v>
      </c>
      <c r="K3" s="119" t="s">
        <v>353</v>
      </c>
      <c r="L3" s="119" t="s">
        <v>352</v>
      </c>
      <c r="M3" s="119" t="s">
        <v>354</v>
      </c>
      <c r="N3" s="119" t="s">
        <v>1442</v>
      </c>
      <c r="O3" s="119" t="s">
        <v>355</v>
      </c>
      <c r="P3" s="119" t="s">
        <v>356</v>
      </c>
      <c r="Q3" s="119" t="s">
        <v>351</v>
      </c>
    </row>
    <row r="4" spans="1:17" s="87" customFormat="1" ht="5.25" customHeight="1" thickTop="1">
      <c r="A4" s="83"/>
      <c r="B4" s="84"/>
      <c r="C4" s="85"/>
      <c r="D4" s="85"/>
      <c r="E4" s="85"/>
      <c r="F4" s="85"/>
      <c r="G4" s="85"/>
      <c r="H4" s="85"/>
      <c r="I4" s="86"/>
      <c r="J4" s="86"/>
      <c r="K4" s="86"/>
      <c r="L4" s="86"/>
      <c r="M4" s="86"/>
      <c r="N4" s="86"/>
      <c r="O4" s="86"/>
      <c r="P4" s="86"/>
      <c r="Q4" s="86"/>
    </row>
    <row r="5" spans="1:17" ht="84">
      <c r="A5" s="88" t="s">
        <v>272</v>
      </c>
      <c r="B5" s="89"/>
      <c r="C5" s="272">
        <v>1</v>
      </c>
      <c r="D5" s="272" t="s">
        <v>63</v>
      </c>
      <c r="E5" s="272" t="s">
        <v>423</v>
      </c>
      <c r="F5" s="271" t="s">
        <v>669</v>
      </c>
      <c r="G5" s="272" t="s">
        <v>827</v>
      </c>
      <c r="H5" s="272" t="s">
        <v>414</v>
      </c>
      <c r="I5" s="552">
        <v>0.996</v>
      </c>
      <c r="J5" s="552">
        <v>7.47</v>
      </c>
      <c r="K5" s="447">
        <v>29376</v>
      </c>
      <c r="L5" s="272"/>
      <c r="M5" s="447">
        <v>1776</v>
      </c>
      <c r="N5" s="272" t="s">
        <v>418</v>
      </c>
      <c r="O5" s="272"/>
      <c r="P5" s="272"/>
      <c r="Q5" s="273" t="s">
        <v>1287</v>
      </c>
    </row>
    <row r="6" spans="1:17" ht="72">
      <c r="A6" s="88" t="s">
        <v>274</v>
      </c>
      <c r="B6" s="89"/>
      <c r="C6" s="16">
        <v>2</v>
      </c>
      <c r="D6" s="16" t="s">
        <v>102</v>
      </c>
      <c r="E6" s="16" t="s">
        <v>434</v>
      </c>
      <c r="F6" s="6" t="s">
        <v>101</v>
      </c>
      <c r="G6" s="45" t="s">
        <v>435</v>
      </c>
      <c r="H6" s="46" t="s">
        <v>436</v>
      </c>
      <c r="I6" s="45">
        <v>0.39</v>
      </c>
      <c r="J6" s="17">
        <v>8.17</v>
      </c>
      <c r="K6" s="27">
        <v>34916</v>
      </c>
      <c r="L6" s="27"/>
      <c r="M6" s="18" t="s">
        <v>437</v>
      </c>
      <c r="N6" s="46" t="s">
        <v>438</v>
      </c>
      <c r="O6" s="16"/>
      <c r="P6" s="16"/>
      <c r="Q6" s="534" t="s">
        <v>821</v>
      </c>
    </row>
    <row r="7" spans="1:17" ht="72">
      <c r="A7" s="88" t="s">
        <v>278</v>
      </c>
      <c r="B7" s="89"/>
      <c r="C7" s="183">
        <v>3</v>
      </c>
      <c r="D7" s="183" t="s">
        <v>427</v>
      </c>
      <c r="E7" s="183" t="s">
        <v>419</v>
      </c>
      <c r="F7" s="184" t="s">
        <v>557</v>
      </c>
      <c r="G7" s="183" t="s">
        <v>72</v>
      </c>
      <c r="H7" s="183">
        <v>11.5</v>
      </c>
      <c r="I7" s="185">
        <v>1.506</v>
      </c>
      <c r="J7" s="183">
        <v>17.319</v>
      </c>
      <c r="K7" s="192" t="s">
        <v>1427</v>
      </c>
      <c r="L7" s="183"/>
      <c r="M7" s="192">
        <v>17791</v>
      </c>
      <c r="N7" s="183" t="s">
        <v>73</v>
      </c>
      <c r="O7" s="183"/>
      <c r="P7" s="183"/>
      <c r="Q7" s="184" t="s">
        <v>1285</v>
      </c>
    </row>
    <row r="8" spans="1:17" ht="61.5" customHeight="1">
      <c r="A8" s="88" t="s">
        <v>266</v>
      </c>
      <c r="B8" s="89"/>
      <c r="C8" s="5">
        <v>4</v>
      </c>
      <c r="D8" s="5" t="s">
        <v>370</v>
      </c>
      <c r="E8" s="5" t="s">
        <v>419</v>
      </c>
      <c r="F8" s="147" t="s">
        <v>376</v>
      </c>
      <c r="G8" s="5"/>
      <c r="H8" s="5" t="s">
        <v>413</v>
      </c>
      <c r="I8" s="194">
        <v>1.259</v>
      </c>
      <c r="J8" s="5">
        <v>11.961</v>
      </c>
      <c r="K8" s="195">
        <v>156921</v>
      </c>
      <c r="L8" s="5"/>
      <c r="M8" s="195">
        <v>3351</v>
      </c>
      <c r="N8" s="5" t="s">
        <v>1327</v>
      </c>
      <c r="O8" s="5"/>
      <c r="P8" s="5"/>
      <c r="Q8" s="193" t="s">
        <v>1284</v>
      </c>
    </row>
    <row r="9" spans="1:17" ht="108">
      <c r="A9" s="88"/>
      <c r="B9" s="89"/>
      <c r="C9" s="186">
        <v>5</v>
      </c>
      <c r="D9" s="186" t="s">
        <v>256</v>
      </c>
      <c r="E9" s="186" t="s">
        <v>417</v>
      </c>
      <c r="F9" s="187" t="s">
        <v>549</v>
      </c>
      <c r="G9" s="186" t="s">
        <v>566</v>
      </c>
      <c r="H9" s="186">
        <v>6.4</v>
      </c>
      <c r="I9" s="194">
        <v>1.076</v>
      </c>
      <c r="J9" s="186">
        <v>6.887</v>
      </c>
      <c r="K9" s="186" t="s">
        <v>1433</v>
      </c>
      <c r="L9" s="186"/>
      <c r="M9" s="195">
        <v>2494</v>
      </c>
      <c r="N9" s="186" t="s">
        <v>732</v>
      </c>
      <c r="O9" s="186"/>
      <c r="P9" s="186"/>
      <c r="Q9" s="193" t="s">
        <v>1100</v>
      </c>
    </row>
    <row r="10" spans="1:17" s="77" customFormat="1" ht="51" customHeight="1">
      <c r="A10" s="575"/>
      <c r="C10" s="574"/>
      <c r="D10" s="574"/>
      <c r="E10" s="574"/>
      <c r="F10" s="575"/>
      <c r="G10" s="574"/>
      <c r="H10" s="574"/>
      <c r="I10" s="576"/>
      <c r="J10" s="574"/>
      <c r="K10" s="574"/>
      <c r="L10" s="574"/>
      <c r="M10" s="577"/>
      <c r="N10" s="574"/>
      <c r="O10" s="574"/>
      <c r="P10" s="574"/>
      <c r="Q10" s="578"/>
    </row>
    <row r="11" spans="1:17" s="77" customFormat="1" ht="15.75" customHeight="1" thickBot="1">
      <c r="A11" s="1041">
        <v>1</v>
      </c>
      <c r="B11" s="1041"/>
      <c r="C11" s="1041"/>
      <c r="D11" s="1041"/>
      <c r="E11" s="1041"/>
      <c r="F11" s="1041"/>
      <c r="G11" s="1041"/>
      <c r="H11" s="1041"/>
      <c r="I11" s="1041"/>
      <c r="J11" s="1041"/>
      <c r="K11" s="1041"/>
      <c r="L11" s="1041"/>
      <c r="M11" s="1041"/>
      <c r="N11" s="1041"/>
      <c r="O11" s="1041"/>
      <c r="P11" s="1041"/>
      <c r="Q11" s="1041"/>
    </row>
    <row r="12" spans="1:17" s="82" customFormat="1" ht="37.5" customHeight="1" thickBot="1" thickTop="1">
      <c r="A12" s="119" t="s">
        <v>264</v>
      </c>
      <c r="B12" s="84"/>
      <c r="C12" s="119" t="s">
        <v>1437</v>
      </c>
      <c r="D12" s="119" t="s">
        <v>265</v>
      </c>
      <c r="E12" s="119" t="s">
        <v>349</v>
      </c>
      <c r="F12" s="119" t="s">
        <v>252</v>
      </c>
      <c r="G12" s="119" t="s">
        <v>350</v>
      </c>
      <c r="H12" s="119" t="s">
        <v>1440</v>
      </c>
      <c r="I12" s="119" t="s">
        <v>1438</v>
      </c>
      <c r="J12" s="119" t="s">
        <v>1441</v>
      </c>
      <c r="K12" s="119" t="s">
        <v>353</v>
      </c>
      <c r="L12" s="119" t="s">
        <v>352</v>
      </c>
      <c r="M12" s="119" t="s">
        <v>354</v>
      </c>
      <c r="N12" s="119" t="s">
        <v>1442</v>
      </c>
      <c r="O12" s="119" t="s">
        <v>355</v>
      </c>
      <c r="P12" s="119" t="s">
        <v>356</v>
      </c>
      <c r="Q12" s="119" t="s">
        <v>351</v>
      </c>
    </row>
    <row r="13" spans="1:17" s="87" customFormat="1" ht="5.25" customHeight="1" thickTop="1">
      <c r="A13" s="83"/>
      <c r="B13" s="84"/>
      <c r="C13" s="85"/>
      <c r="D13" s="85"/>
      <c r="E13" s="85"/>
      <c r="F13" s="85"/>
      <c r="G13" s="85"/>
      <c r="H13" s="85"/>
      <c r="I13" s="86"/>
      <c r="J13" s="86"/>
      <c r="K13" s="86"/>
      <c r="L13" s="86"/>
      <c r="M13" s="86"/>
      <c r="N13" s="86"/>
      <c r="O13" s="86"/>
      <c r="P13" s="86"/>
      <c r="Q13" s="86"/>
    </row>
    <row r="14" spans="1:17" ht="125.25" customHeight="1">
      <c r="A14" s="88" t="s">
        <v>263</v>
      </c>
      <c r="B14" s="89"/>
      <c r="C14" s="186">
        <v>6</v>
      </c>
      <c r="D14" s="186" t="s">
        <v>86</v>
      </c>
      <c r="E14" s="186" t="s">
        <v>434</v>
      </c>
      <c r="F14" s="187" t="s">
        <v>375</v>
      </c>
      <c r="G14" s="186"/>
      <c r="H14" s="186" t="s">
        <v>568</v>
      </c>
      <c r="I14" s="194">
        <v>8.538</v>
      </c>
      <c r="J14" s="186">
        <v>86.971</v>
      </c>
      <c r="K14" s="195" t="s">
        <v>1432</v>
      </c>
      <c r="L14" s="186"/>
      <c r="M14" s="195" t="s">
        <v>1323</v>
      </c>
      <c r="N14" s="186" t="s">
        <v>76</v>
      </c>
      <c r="O14" s="186" t="s">
        <v>569</v>
      </c>
      <c r="P14" s="186"/>
      <c r="Q14" s="193" t="s">
        <v>1434</v>
      </c>
    </row>
    <row r="15" spans="1:17" ht="72">
      <c r="A15" s="88" t="s">
        <v>275</v>
      </c>
      <c r="B15" s="89"/>
      <c r="C15" s="156">
        <v>7</v>
      </c>
      <c r="D15" s="156" t="s">
        <v>103</v>
      </c>
      <c r="E15" s="156" t="s">
        <v>434</v>
      </c>
      <c r="F15" s="161" t="s">
        <v>1289</v>
      </c>
      <c r="G15" s="157" t="s">
        <v>451</v>
      </c>
      <c r="H15" s="158" t="s">
        <v>452</v>
      </c>
      <c r="I15" s="157">
        <v>0.548</v>
      </c>
      <c r="J15" s="159">
        <v>11.5</v>
      </c>
      <c r="K15" s="160">
        <v>642018</v>
      </c>
      <c r="L15" s="160">
        <v>380361</v>
      </c>
      <c r="M15" s="160" t="s">
        <v>450</v>
      </c>
      <c r="N15" s="158" t="s">
        <v>453</v>
      </c>
      <c r="O15" s="156" t="s">
        <v>454</v>
      </c>
      <c r="P15" s="156"/>
      <c r="Q15" s="537" t="s">
        <v>1290</v>
      </c>
    </row>
    <row r="16" spans="1:17" ht="48">
      <c r="A16" s="88" t="s">
        <v>271</v>
      </c>
      <c r="B16" s="89"/>
      <c r="C16" s="153">
        <v>8</v>
      </c>
      <c r="D16" s="153" t="s">
        <v>1418</v>
      </c>
      <c r="E16" s="153" t="s">
        <v>434</v>
      </c>
      <c r="F16" s="154" t="s">
        <v>153</v>
      </c>
      <c r="G16" s="153" t="s">
        <v>1419</v>
      </c>
      <c r="H16" s="153" t="s">
        <v>414</v>
      </c>
      <c r="I16" s="170">
        <v>2.072</v>
      </c>
      <c r="J16" s="170">
        <v>15.54</v>
      </c>
      <c r="K16" s="173">
        <v>66500</v>
      </c>
      <c r="L16" s="153"/>
      <c r="M16" s="224">
        <v>4712</v>
      </c>
      <c r="N16" s="153" t="s">
        <v>1326</v>
      </c>
      <c r="O16" s="153"/>
      <c r="P16" s="153"/>
      <c r="Q16" s="507" t="s">
        <v>1291</v>
      </c>
    </row>
    <row r="17" spans="1:17" ht="60">
      <c r="A17" s="88" t="s">
        <v>269</v>
      </c>
      <c r="B17" s="89"/>
      <c r="C17" s="217">
        <v>9</v>
      </c>
      <c r="D17" s="217" t="s">
        <v>619</v>
      </c>
      <c r="E17" s="217" t="s">
        <v>417</v>
      </c>
      <c r="F17" s="218" t="s">
        <v>620</v>
      </c>
      <c r="G17" s="219"/>
      <c r="H17" s="220" t="s">
        <v>414</v>
      </c>
      <c r="I17" s="221">
        <v>5.23</v>
      </c>
      <c r="J17" s="222">
        <v>39225</v>
      </c>
      <c r="K17" s="223">
        <v>400000</v>
      </c>
      <c r="L17" s="217"/>
      <c r="M17" s="224">
        <v>8581</v>
      </c>
      <c r="N17" s="219" t="s">
        <v>1324</v>
      </c>
      <c r="O17" s="217" t="s">
        <v>440</v>
      </c>
      <c r="P17" s="219"/>
      <c r="Q17" s="553" t="s">
        <v>1292</v>
      </c>
    </row>
    <row r="18" spans="1:17" ht="61.5" customHeight="1">
      <c r="A18" s="88" t="s">
        <v>270</v>
      </c>
      <c r="B18" s="89"/>
      <c r="C18" s="219">
        <v>10</v>
      </c>
      <c r="D18" s="219" t="s">
        <v>422</v>
      </c>
      <c r="E18" s="219" t="s">
        <v>423</v>
      </c>
      <c r="F18" s="225" t="s">
        <v>424</v>
      </c>
      <c r="G18" s="279" t="s">
        <v>425</v>
      </c>
      <c r="H18" s="220" t="s">
        <v>414</v>
      </c>
      <c r="I18" s="279">
        <v>3.3</v>
      </c>
      <c r="J18" s="280">
        <v>24.75</v>
      </c>
      <c r="K18" s="281">
        <v>127900</v>
      </c>
      <c r="L18" s="281">
        <v>135100</v>
      </c>
      <c r="M18" s="281">
        <v>3608</v>
      </c>
      <c r="N18" s="219" t="s">
        <v>1325</v>
      </c>
      <c r="O18" s="219">
        <v>2</v>
      </c>
      <c r="P18" s="219" t="s">
        <v>426</v>
      </c>
      <c r="Q18" s="553" t="s">
        <v>1293</v>
      </c>
    </row>
    <row r="19" spans="1:19" ht="48">
      <c r="A19" s="88" t="s">
        <v>267</v>
      </c>
      <c r="B19" s="89"/>
      <c r="C19" s="991">
        <v>11</v>
      </c>
      <c r="D19" s="992" t="s">
        <v>491</v>
      </c>
      <c r="E19" s="992" t="s">
        <v>421</v>
      </c>
      <c r="F19" s="993" t="s">
        <v>100</v>
      </c>
      <c r="G19" s="994"/>
      <c r="H19" s="991" t="s">
        <v>413</v>
      </c>
      <c r="I19" s="994">
        <v>3.481</v>
      </c>
      <c r="J19" s="995">
        <v>45</v>
      </c>
      <c r="K19" s="996">
        <v>460000</v>
      </c>
      <c r="L19" s="991"/>
      <c r="M19" s="996">
        <v>2855</v>
      </c>
      <c r="N19" s="217" t="s">
        <v>621</v>
      </c>
      <c r="O19" s="505" t="s">
        <v>567</v>
      </c>
      <c r="P19" s="505"/>
      <c r="Q19" s="553" t="s">
        <v>1295</v>
      </c>
      <c r="S19" s="99"/>
    </row>
    <row r="20" spans="1:17" ht="48">
      <c r="A20" s="88" t="s">
        <v>281</v>
      </c>
      <c r="B20" s="89"/>
      <c r="C20" s="57">
        <v>12</v>
      </c>
      <c r="D20" s="57" t="s">
        <v>357</v>
      </c>
      <c r="E20" s="57" t="s">
        <v>434</v>
      </c>
      <c r="F20" s="91" t="s">
        <v>378</v>
      </c>
      <c r="G20" s="57"/>
      <c r="H20" s="57" t="s">
        <v>414</v>
      </c>
      <c r="I20" s="470"/>
      <c r="J20" s="57"/>
      <c r="K20" s="57"/>
      <c r="L20" s="57"/>
      <c r="M20" s="68">
        <v>2722</v>
      </c>
      <c r="N20" s="57" t="s">
        <v>1324</v>
      </c>
      <c r="O20" s="57"/>
      <c r="P20" s="57"/>
      <c r="Q20" s="540" t="s">
        <v>1294</v>
      </c>
    </row>
    <row r="21" spans="1:17" s="77" customFormat="1" ht="22.5" customHeight="1" thickBot="1">
      <c r="A21" s="1041">
        <v>2</v>
      </c>
      <c r="B21" s="1041"/>
      <c r="C21" s="1041"/>
      <c r="D21" s="1041"/>
      <c r="E21" s="1041"/>
      <c r="F21" s="1041"/>
      <c r="G21" s="1041"/>
      <c r="H21" s="1041"/>
      <c r="I21" s="1041"/>
      <c r="J21" s="1041"/>
      <c r="K21" s="1041"/>
      <c r="L21" s="1041"/>
      <c r="M21" s="1041"/>
      <c r="N21" s="1041"/>
      <c r="O21" s="1041"/>
      <c r="P21" s="1041"/>
      <c r="Q21" s="1041"/>
    </row>
    <row r="22" spans="1:17" s="82" customFormat="1" ht="37.5" customHeight="1" thickBot="1" thickTop="1">
      <c r="A22" s="119" t="s">
        <v>264</v>
      </c>
      <c r="B22" s="84"/>
      <c r="C22" s="119" t="s">
        <v>1437</v>
      </c>
      <c r="D22" s="119" t="s">
        <v>265</v>
      </c>
      <c r="E22" s="119" t="s">
        <v>349</v>
      </c>
      <c r="F22" s="119" t="s">
        <v>252</v>
      </c>
      <c r="G22" s="119" t="s">
        <v>350</v>
      </c>
      <c r="H22" s="119" t="s">
        <v>1440</v>
      </c>
      <c r="I22" s="119" t="s">
        <v>1438</v>
      </c>
      <c r="J22" s="119" t="s">
        <v>1441</v>
      </c>
      <c r="K22" s="119" t="s">
        <v>353</v>
      </c>
      <c r="L22" s="119" t="s">
        <v>352</v>
      </c>
      <c r="M22" s="119" t="s">
        <v>354</v>
      </c>
      <c r="N22" s="119" t="s">
        <v>1442</v>
      </c>
      <c r="O22" s="119" t="s">
        <v>355</v>
      </c>
      <c r="P22" s="119" t="s">
        <v>356</v>
      </c>
      <c r="Q22" s="119" t="s">
        <v>351</v>
      </c>
    </row>
    <row r="23" spans="1:17" s="87" customFormat="1" ht="5.25" customHeight="1" thickTop="1">
      <c r="A23" s="83"/>
      <c r="B23" s="84"/>
      <c r="C23" s="85"/>
      <c r="D23" s="85"/>
      <c r="E23" s="85"/>
      <c r="F23" s="85"/>
      <c r="G23" s="85"/>
      <c r="H23" s="85"/>
      <c r="I23" s="86"/>
      <c r="J23" s="86"/>
      <c r="K23" s="86"/>
      <c r="L23" s="86"/>
      <c r="M23" s="86"/>
      <c r="N23" s="86"/>
      <c r="O23" s="86"/>
      <c r="P23" s="86"/>
      <c r="Q23" s="86"/>
    </row>
    <row r="24" spans="1:17" ht="48">
      <c r="A24" s="88" t="s">
        <v>279</v>
      </c>
      <c r="B24" s="89"/>
      <c r="C24" s="150" t="s">
        <v>1319</v>
      </c>
      <c r="D24" s="150" t="s">
        <v>462</v>
      </c>
      <c r="E24" s="150" t="s">
        <v>434</v>
      </c>
      <c r="F24" s="151" t="s">
        <v>622</v>
      </c>
      <c r="G24" s="152"/>
      <c r="H24" s="152" t="s">
        <v>414</v>
      </c>
      <c r="I24" s="177">
        <v>2.196</v>
      </c>
      <c r="J24" s="178">
        <v>16.47</v>
      </c>
      <c r="K24" s="179">
        <v>88000</v>
      </c>
      <c r="L24" s="150"/>
      <c r="M24" s="29" t="s">
        <v>79</v>
      </c>
      <c r="N24" s="11" t="s">
        <v>550</v>
      </c>
      <c r="O24" s="150" t="s">
        <v>565</v>
      </c>
      <c r="P24" s="150"/>
      <c r="Q24" s="539" t="s">
        <v>1296</v>
      </c>
    </row>
    <row r="25" spans="1:17" ht="36">
      <c r="A25" s="88" t="s">
        <v>282</v>
      </c>
      <c r="B25" s="89"/>
      <c r="C25" s="57">
        <v>14</v>
      </c>
      <c r="D25" s="57" t="s">
        <v>361</v>
      </c>
      <c r="E25" s="57" t="s">
        <v>417</v>
      </c>
      <c r="F25" s="91" t="s">
        <v>379</v>
      </c>
      <c r="G25" s="57"/>
      <c r="H25" s="57" t="s">
        <v>414</v>
      </c>
      <c r="I25" s="470"/>
      <c r="J25" s="57"/>
      <c r="K25" s="57"/>
      <c r="L25" s="57"/>
      <c r="M25" s="471">
        <v>2892</v>
      </c>
      <c r="N25" s="57"/>
      <c r="O25" s="57"/>
      <c r="P25" s="57"/>
      <c r="Q25" s="539" t="s">
        <v>1297</v>
      </c>
    </row>
    <row r="26" spans="1:23" ht="24" customHeight="1">
      <c r="A26" s="88" t="s">
        <v>268</v>
      </c>
      <c r="B26" s="89"/>
      <c r="C26" s="42" t="s">
        <v>156</v>
      </c>
      <c r="D26" s="431" t="s">
        <v>416</v>
      </c>
      <c r="E26" s="431" t="s">
        <v>417</v>
      </c>
      <c r="F26" s="432" t="s">
        <v>1318</v>
      </c>
      <c r="G26" s="433"/>
      <c r="H26" s="460" t="s">
        <v>414</v>
      </c>
      <c r="I26" s="433"/>
      <c r="J26" s="434"/>
      <c r="K26" s="435"/>
      <c r="L26" s="436"/>
      <c r="M26" s="436"/>
      <c r="N26" s="431" t="s">
        <v>1288</v>
      </c>
      <c r="O26" s="437"/>
      <c r="P26" s="431"/>
      <c r="Q26" s="554"/>
      <c r="R26" s="1052"/>
      <c r="S26" s="1053"/>
      <c r="T26" s="1053"/>
      <c r="U26" s="1053"/>
      <c r="V26" s="1053"/>
      <c r="W26" s="1053"/>
    </row>
    <row r="27" spans="1:17" ht="36">
      <c r="A27" s="88" t="s">
        <v>272</v>
      </c>
      <c r="B27" s="89"/>
      <c r="C27" s="42" t="s">
        <v>156</v>
      </c>
      <c r="D27" s="42" t="s">
        <v>63</v>
      </c>
      <c r="E27" s="42" t="s">
        <v>423</v>
      </c>
      <c r="F27" s="97" t="s">
        <v>273</v>
      </c>
      <c r="G27" s="42" t="s">
        <v>828</v>
      </c>
      <c r="H27" s="42" t="s">
        <v>414</v>
      </c>
      <c r="I27" s="528"/>
      <c r="J27" s="42"/>
      <c r="K27" s="42"/>
      <c r="L27" s="42"/>
      <c r="M27" s="42"/>
      <c r="N27" s="42" t="s">
        <v>670</v>
      </c>
      <c r="O27" s="42"/>
      <c r="P27" s="42"/>
      <c r="Q27" s="512" t="s">
        <v>43</v>
      </c>
    </row>
    <row r="28" spans="1:17" s="99" customFormat="1" ht="12">
      <c r="A28" s="77"/>
      <c r="B28" s="77"/>
      <c r="C28" s="92" t="s">
        <v>156</v>
      </c>
      <c r="D28" s="1045" t="s">
        <v>157</v>
      </c>
      <c r="E28" s="1045"/>
      <c r="F28" s="1045"/>
      <c r="G28" s="1045"/>
      <c r="H28" s="1045"/>
      <c r="I28" s="1045"/>
      <c r="J28" s="1045"/>
      <c r="K28" s="1045"/>
      <c r="L28" s="1045"/>
      <c r="M28" s="1045"/>
      <c r="N28" s="1045"/>
      <c r="O28" s="1045"/>
      <c r="P28" s="1045"/>
      <c r="Q28" s="1045"/>
    </row>
    <row r="29" spans="1:17" s="99" customFormat="1" ht="12">
      <c r="A29" s="77"/>
      <c r="B29" s="77"/>
      <c r="C29" s="78"/>
      <c r="D29" s="78"/>
      <c r="E29" s="78"/>
      <c r="F29" s="77"/>
      <c r="G29" s="78"/>
      <c r="H29" s="78"/>
      <c r="I29" s="94"/>
      <c r="J29" s="77"/>
      <c r="K29" s="77"/>
      <c r="L29" s="77"/>
      <c r="M29" s="77"/>
      <c r="N29" s="78"/>
      <c r="O29" s="78"/>
      <c r="P29" s="77"/>
      <c r="Q29" s="77"/>
    </row>
    <row r="30" spans="1:17" s="99" customFormat="1" ht="28.5" customHeight="1" thickBot="1">
      <c r="A30" s="77"/>
      <c r="B30" s="77"/>
      <c r="C30" s="78"/>
      <c r="D30" s="78"/>
      <c r="E30" s="78"/>
      <c r="F30" s="77"/>
      <c r="G30" s="78"/>
      <c r="H30" s="78"/>
      <c r="I30" s="94"/>
      <c r="J30" s="77"/>
      <c r="K30" s="77"/>
      <c r="L30" s="77"/>
      <c r="M30" s="77"/>
      <c r="N30" s="78"/>
      <c r="O30" s="78"/>
      <c r="P30" s="77"/>
      <c r="Q30" s="77"/>
    </row>
    <row r="31" spans="1:17" s="79" customFormat="1" ht="16.5" thickBot="1" thickTop="1">
      <c r="A31" s="1049" t="s">
        <v>258</v>
      </c>
      <c r="B31" s="1050"/>
      <c r="C31" s="1050"/>
      <c r="D31" s="1050"/>
      <c r="E31" s="1050"/>
      <c r="F31" s="1050"/>
      <c r="G31" s="1050"/>
      <c r="H31" s="1050"/>
      <c r="I31" s="1050"/>
      <c r="J31" s="1051"/>
      <c r="K31" s="77"/>
      <c r="L31" s="77"/>
      <c r="M31" s="77"/>
      <c r="N31" s="78"/>
      <c r="O31" s="78"/>
      <c r="P31" s="77"/>
      <c r="Q31" s="77"/>
    </row>
    <row r="32" spans="1:15" s="77" customFormat="1" ht="5.25" customHeight="1" thickBot="1" thickTop="1">
      <c r="A32" s="80"/>
      <c r="B32" s="80"/>
      <c r="C32" s="80"/>
      <c r="D32" s="80"/>
      <c r="E32" s="80"/>
      <c r="F32" s="80"/>
      <c r="G32" s="80"/>
      <c r="H32" s="80"/>
      <c r="I32" s="94"/>
      <c r="N32" s="78"/>
      <c r="O32" s="78"/>
    </row>
    <row r="33" spans="1:17" s="125" customFormat="1" ht="37.5" customHeight="1" thickBot="1" thickTop="1">
      <c r="A33" s="120" t="s">
        <v>264</v>
      </c>
      <c r="B33" s="84"/>
      <c r="C33" s="121" t="s">
        <v>1437</v>
      </c>
      <c r="D33" s="121" t="s">
        <v>265</v>
      </c>
      <c r="E33" s="121" t="s">
        <v>349</v>
      </c>
      <c r="F33" s="121" t="s">
        <v>252</v>
      </c>
      <c r="G33" s="121" t="s">
        <v>350</v>
      </c>
      <c r="H33" s="121" t="s">
        <v>1439</v>
      </c>
      <c r="I33" s="124" t="s">
        <v>1438</v>
      </c>
      <c r="J33" s="121" t="s">
        <v>1441</v>
      </c>
      <c r="K33" s="121" t="s">
        <v>353</v>
      </c>
      <c r="L33" s="121" t="s">
        <v>352</v>
      </c>
      <c r="M33" s="121" t="s">
        <v>354</v>
      </c>
      <c r="N33" s="121" t="s">
        <v>1442</v>
      </c>
      <c r="O33" s="121" t="s">
        <v>355</v>
      </c>
      <c r="P33" s="121" t="s">
        <v>356</v>
      </c>
      <c r="Q33" s="121" t="s">
        <v>351</v>
      </c>
    </row>
    <row r="34" spans="1:17" s="87" customFormat="1" ht="5.25" customHeight="1" thickTop="1">
      <c r="A34" s="83"/>
      <c r="B34" s="84"/>
      <c r="C34" s="85"/>
      <c r="D34" s="85"/>
      <c r="E34" s="85"/>
      <c r="F34" s="85"/>
      <c r="G34" s="85"/>
      <c r="H34" s="85"/>
      <c r="I34" s="95"/>
      <c r="J34" s="86"/>
      <c r="K34" s="86"/>
      <c r="L34" s="86"/>
      <c r="M34" s="86"/>
      <c r="N34" s="86"/>
      <c r="O34" s="86"/>
      <c r="P34" s="86"/>
      <c r="Q34" s="86"/>
    </row>
    <row r="35" spans="1:17" ht="108">
      <c r="A35" s="96" t="s">
        <v>290</v>
      </c>
      <c r="B35" s="89"/>
      <c r="C35" s="438">
        <v>1</v>
      </c>
      <c r="D35" s="439" t="s">
        <v>491</v>
      </c>
      <c r="E35" s="439" t="s">
        <v>421</v>
      </c>
      <c r="F35" s="440" t="s">
        <v>383</v>
      </c>
      <c r="G35" s="441" t="s">
        <v>84</v>
      </c>
      <c r="H35" s="442" t="s">
        <v>40</v>
      </c>
      <c r="I35" s="443">
        <v>1.4</v>
      </c>
      <c r="J35" s="444">
        <v>13.3</v>
      </c>
      <c r="K35" s="445">
        <v>45483</v>
      </c>
      <c r="L35" s="442"/>
      <c r="M35" s="445">
        <v>3000</v>
      </c>
      <c r="N35" s="429" t="s">
        <v>85</v>
      </c>
      <c r="O35" s="446"/>
      <c r="P35" s="446"/>
      <c r="Q35" s="533" t="s">
        <v>1298</v>
      </c>
    </row>
    <row r="36" spans="1:17" ht="48">
      <c r="A36" s="96" t="s">
        <v>313</v>
      </c>
      <c r="B36" s="89"/>
      <c r="C36" s="272">
        <v>2</v>
      </c>
      <c r="D36" s="272" t="s">
        <v>366</v>
      </c>
      <c r="E36" s="272" t="s">
        <v>431</v>
      </c>
      <c r="F36" s="271" t="s">
        <v>1101</v>
      </c>
      <c r="G36" s="272" t="s">
        <v>1098</v>
      </c>
      <c r="H36" s="272" t="s">
        <v>414</v>
      </c>
      <c r="I36" s="552">
        <v>6.765</v>
      </c>
      <c r="J36" s="555">
        <v>50.738</v>
      </c>
      <c r="K36" s="447">
        <v>36675</v>
      </c>
      <c r="L36" s="272"/>
      <c r="M36" s="272">
        <v>1940</v>
      </c>
      <c r="N36" s="272" t="s">
        <v>1331</v>
      </c>
      <c r="O36" s="272"/>
      <c r="P36" s="272"/>
      <c r="Q36" s="273" t="s">
        <v>1299</v>
      </c>
    </row>
    <row r="37" spans="1:17" s="99" customFormat="1" ht="45" customHeight="1">
      <c r="A37" s="77"/>
      <c r="B37" s="77"/>
      <c r="C37" s="78"/>
      <c r="D37" s="78"/>
      <c r="E37" s="78"/>
      <c r="F37" s="77"/>
      <c r="G37" s="78"/>
      <c r="H37" s="78"/>
      <c r="I37" s="572"/>
      <c r="J37" s="579"/>
      <c r="K37" s="573"/>
      <c r="L37" s="78"/>
      <c r="M37" s="78"/>
      <c r="N37" s="78"/>
      <c r="O37" s="78"/>
      <c r="P37" s="78"/>
      <c r="Q37" s="565"/>
    </row>
    <row r="38" spans="1:17" s="77" customFormat="1" ht="18" customHeight="1" thickBot="1">
      <c r="A38" s="1041">
        <v>3</v>
      </c>
      <c r="B38" s="1041"/>
      <c r="C38" s="1041"/>
      <c r="D38" s="1041"/>
      <c r="E38" s="1041"/>
      <c r="F38" s="1041"/>
      <c r="G38" s="1041"/>
      <c r="H38" s="1041"/>
      <c r="I38" s="1041"/>
      <c r="J38" s="1041"/>
      <c r="K38" s="1041"/>
      <c r="L38" s="1041"/>
      <c r="M38" s="1041"/>
      <c r="N38" s="1041"/>
      <c r="O38" s="1041"/>
      <c r="P38" s="1041"/>
      <c r="Q38" s="1041"/>
    </row>
    <row r="39" spans="1:17" s="125" customFormat="1" ht="37.5" customHeight="1" thickBot="1" thickTop="1">
      <c r="A39" s="120" t="s">
        <v>264</v>
      </c>
      <c r="B39" s="84"/>
      <c r="C39" s="121" t="s">
        <v>1437</v>
      </c>
      <c r="D39" s="121" t="s">
        <v>265</v>
      </c>
      <c r="E39" s="121" t="s">
        <v>349</v>
      </c>
      <c r="F39" s="121" t="s">
        <v>252</v>
      </c>
      <c r="G39" s="121" t="s">
        <v>350</v>
      </c>
      <c r="H39" s="121" t="s">
        <v>1439</v>
      </c>
      <c r="I39" s="124" t="s">
        <v>1438</v>
      </c>
      <c r="J39" s="121" t="s">
        <v>1441</v>
      </c>
      <c r="K39" s="121" t="s">
        <v>353</v>
      </c>
      <c r="L39" s="121" t="s">
        <v>352</v>
      </c>
      <c r="M39" s="121" t="s">
        <v>354</v>
      </c>
      <c r="N39" s="121" t="s">
        <v>1442</v>
      </c>
      <c r="O39" s="121" t="s">
        <v>355</v>
      </c>
      <c r="P39" s="121" t="s">
        <v>356</v>
      </c>
      <c r="Q39" s="121" t="s">
        <v>351</v>
      </c>
    </row>
    <row r="40" spans="1:17" s="87" customFormat="1" ht="5.25" customHeight="1" thickTop="1">
      <c r="A40" s="83"/>
      <c r="B40" s="84"/>
      <c r="C40" s="85"/>
      <c r="D40" s="85"/>
      <c r="E40" s="85"/>
      <c r="F40" s="85"/>
      <c r="G40" s="85"/>
      <c r="H40" s="85"/>
      <c r="I40" s="95"/>
      <c r="J40" s="86"/>
      <c r="K40" s="86"/>
      <c r="L40" s="86"/>
      <c r="M40" s="86"/>
      <c r="N40" s="86"/>
      <c r="O40" s="86"/>
      <c r="P40" s="86"/>
      <c r="Q40" s="86"/>
    </row>
    <row r="41" spans="1:17" ht="72">
      <c r="A41" s="96"/>
      <c r="B41" s="89"/>
      <c r="C41" s="438">
        <v>3</v>
      </c>
      <c r="D41" s="438" t="s">
        <v>371</v>
      </c>
      <c r="E41" s="438" t="s">
        <v>421</v>
      </c>
      <c r="F41" s="448" t="s">
        <v>672</v>
      </c>
      <c r="G41" s="449" t="s">
        <v>678</v>
      </c>
      <c r="H41" s="438">
        <v>8</v>
      </c>
      <c r="I41" s="449">
        <v>0.784</v>
      </c>
      <c r="J41" s="450">
        <v>6.272</v>
      </c>
      <c r="K41" s="451">
        <v>4700</v>
      </c>
      <c r="L41" s="438"/>
      <c r="M41" s="452">
        <v>868</v>
      </c>
      <c r="N41" s="430" t="s">
        <v>1332</v>
      </c>
      <c r="O41" s="272"/>
      <c r="P41" s="272"/>
      <c r="Q41" s="533" t="s">
        <v>1300</v>
      </c>
    </row>
    <row r="42" spans="1:17" ht="48">
      <c r="A42" s="96" t="s">
        <v>285</v>
      </c>
      <c r="B42" s="89"/>
      <c r="C42" s="1">
        <v>4</v>
      </c>
      <c r="D42" s="1" t="s">
        <v>420</v>
      </c>
      <c r="E42" s="1" t="s">
        <v>421</v>
      </c>
      <c r="F42" s="62" t="s">
        <v>104</v>
      </c>
      <c r="G42" s="63"/>
      <c r="H42" s="1" t="s">
        <v>413</v>
      </c>
      <c r="I42" s="63">
        <v>2.9</v>
      </c>
      <c r="J42" s="2">
        <v>27.55</v>
      </c>
      <c r="K42" s="3">
        <v>131000</v>
      </c>
      <c r="L42" s="189"/>
      <c r="M42" s="64">
        <v>3911</v>
      </c>
      <c r="N42" s="4" t="s">
        <v>132</v>
      </c>
      <c r="O42" s="5"/>
      <c r="P42" s="5"/>
      <c r="Q42" s="534" t="s">
        <v>614</v>
      </c>
    </row>
    <row r="43" spans="1:17" ht="84">
      <c r="A43" s="96"/>
      <c r="B43" s="89"/>
      <c r="C43" s="1">
        <v>5</v>
      </c>
      <c r="D43" s="189" t="s">
        <v>371</v>
      </c>
      <c r="E43" s="189" t="s">
        <v>421</v>
      </c>
      <c r="F43" s="202" t="s">
        <v>671</v>
      </c>
      <c r="G43" s="203" t="s">
        <v>677</v>
      </c>
      <c r="H43" s="189" t="s">
        <v>679</v>
      </c>
      <c r="I43" s="203">
        <v>1.864</v>
      </c>
      <c r="J43" s="235">
        <v>14.539</v>
      </c>
      <c r="K43" s="204">
        <v>11270</v>
      </c>
      <c r="L43" s="189"/>
      <c r="M43" s="205">
        <v>1178</v>
      </c>
      <c r="N43" s="206" t="s">
        <v>1333</v>
      </c>
      <c r="O43" s="186"/>
      <c r="P43" s="186"/>
      <c r="Q43" s="535" t="s">
        <v>1112</v>
      </c>
    </row>
    <row r="44" spans="1:17" ht="84">
      <c r="A44" s="96" t="s">
        <v>284</v>
      </c>
      <c r="B44" s="89"/>
      <c r="C44" s="208">
        <v>6</v>
      </c>
      <c r="D44" s="208" t="s">
        <v>427</v>
      </c>
      <c r="E44" s="208" t="s">
        <v>419</v>
      </c>
      <c r="F44" s="209" t="s">
        <v>130</v>
      </c>
      <c r="G44" s="200"/>
      <c r="H44" s="200" t="s">
        <v>414</v>
      </c>
      <c r="I44" s="210">
        <v>4.5</v>
      </c>
      <c r="J44" s="211">
        <v>33.75</v>
      </c>
      <c r="K44" s="212">
        <v>400000</v>
      </c>
      <c r="L44" s="200"/>
      <c r="M44" s="212">
        <v>2675</v>
      </c>
      <c r="N44" s="213" t="s">
        <v>428</v>
      </c>
      <c r="O44" s="200" t="s">
        <v>429</v>
      </c>
      <c r="P44" s="200"/>
      <c r="Q44" s="536" t="s">
        <v>1301</v>
      </c>
    </row>
    <row r="45" spans="1:17" ht="60">
      <c r="A45" s="96" t="s">
        <v>289</v>
      </c>
      <c r="B45" s="89"/>
      <c r="C45" s="282">
        <v>7</v>
      </c>
      <c r="D45" s="283" t="s">
        <v>82</v>
      </c>
      <c r="E45" s="283" t="s">
        <v>421</v>
      </c>
      <c r="F45" s="284" t="s">
        <v>382</v>
      </c>
      <c r="G45" s="285"/>
      <c r="H45" s="282" t="s">
        <v>414</v>
      </c>
      <c r="I45" s="285">
        <v>1</v>
      </c>
      <c r="J45" s="286">
        <v>9.5</v>
      </c>
      <c r="K45" s="287">
        <v>50000</v>
      </c>
      <c r="L45" s="282"/>
      <c r="M45" s="287">
        <v>1257</v>
      </c>
      <c r="N45" s="213" t="s">
        <v>1328</v>
      </c>
      <c r="O45" s="282"/>
      <c r="P45" s="282"/>
      <c r="Q45" s="536" t="s">
        <v>1302</v>
      </c>
    </row>
    <row r="46" spans="1:17" ht="36">
      <c r="A46" s="96" t="s">
        <v>305</v>
      </c>
      <c r="B46" s="89"/>
      <c r="C46" s="162">
        <v>8</v>
      </c>
      <c r="D46" s="163" t="s">
        <v>1420</v>
      </c>
      <c r="E46" s="163" t="s">
        <v>434</v>
      </c>
      <c r="F46" s="164" t="s">
        <v>110</v>
      </c>
      <c r="G46" s="165">
        <v>28.219</v>
      </c>
      <c r="H46" s="166"/>
      <c r="I46" s="165"/>
      <c r="J46" s="167"/>
      <c r="K46" s="168"/>
      <c r="L46" s="163"/>
      <c r="M46" s="472">
        <v>1445</v>
      </c>
      <c r="N46" s="163" t="s">
        <v>76</v>
      </c>
      <c r="O46" s="163"/>
      <c r="P46" s="556"/>
      <c r="Q46" s="169" t="s">
        <v>1726</v>
      </c>
    </row>
    <row r="47" spans="1:17" ht="60">
      <c r="A47" s="96" t="s">
        <v>302</v>
      </c>
      <c r="B47" s="89"/>
      <c r="C47" s="153">
        <v>9</v>
      </c>
      <c r="D47" s="153" t="s">
        <v>430</v>
      </c>
      <c r="E47" s="153" t="s">
        <v>431</v>
      </c>
      <c r="F47" s="154" t="s">
        <v>108</v>
      </c>
      <c r="G47" s="170"/>
      <c r="H47" s="171" t="s">
        <v>414</v>
      </c>
      <c r="I47" s="170">
        <v>1.5</v>
      </c>
      <c r="J47" s="172">
        <v>11.25</v>
      </c>
      <c r="K47" s="173">
        <v>303572</v>
      </c>
      <c r="L47" s="153"/>
      <c r="M47" s="173">
        <v>1576</v>
      </c>
      <c r="N47" s="153" t="s">
        <v>432</v>
      </c>
      <c r="O47" s="153" t="s">
        <v>433</v>
      </c>
      <c r="P47" s="153"/>
      <c r="Q47" s="537" t="s">
        <v>1303</v>
      </c>
    </row>
    <row r="48" ht="21" customHeight="1"/>
    <row r="49" spans="1:17" s="77" customFormat="1" ht="19.5" customHeight="1" thickBot="1">
      <c r="A49" s="1041">
        <v>4</v>
      </c>
      <c r="B49" s="1041"/>
      <c r="C49" s="1041"/>
      <c r="D49" s="1041"/>
      <c r="E49" s="1041"/>
      <c r="F49" s="1041"/>
      <c r="G49" s="1041"/>
      <c r="H49" s="1041"/>
      <c r="I49" s="1041"/>
      <c r="J49" s="1041"/>
      <c r="K49" s="1041"/>
      <c r="L49" s="1041"/>
      <c r="M49" s="1041"/>
      <c r="N49" s="1041"/>
      <c r="O49" s="1041"/>
      <c r="P49" s="1041"/>
      <c r="Q49" s="1041"/>
    </row>
    <row r="50" spans="1:17" s="125" customFormat="1" ht="37.5" customHeight="1" thickBot="1" thickTop="1">
      <c r="A50" s="120" t="s">
        <v>264</v>
      </c>
      <c r="B50" s="84"/>
      <c r="C50" s="121" t="s">
        <v>1437</v>
      </c>
      <c r="D50" s="121" t="s">
        <v>265</v>
      </c>
      <c r="E50" s="121" t="s">
        <v>349</v>
      </c>
      <c r="F50" s="121" t="s">
        <v>252</v>
      </c>
      <c r="G50" s="121" t="s">
        <v>350</v>
      </c>
      <c r="H50" s="121" t="s">
        <v>1439</v>
      </c>
      <c r="I50" s="124" t="s">
        <v>1438</v>
      </c>
      <c r="J50" s="121" t="s">
        <v>1441</v>
      </c>
      <c r="K50" s="121" t="s">
        <v>353</v>
      </c>
      <c r="L50" s="121" t="s">
        <v>352</v>
      </c>
      <c r="M50" s="121" t="s">
        <v>354</v>
      </c>
      <c r="N50" s="121" t="s">
        <v>1442</v>
      </c>
      <c r="O50" s="121" t="s">
        <v>355</v>
      </c>
      <c r="P50" s="121" t="s">
        <v>356</v>
      </c>
      <c r="Q50" s="121" t="s">
        <v>351</v>
      </c>
    </row>
    <row r="51" spans="1:17" s="87" customFormat="1" ht="5.25" customHeight="1" thickTop="1">
      <c r="A51" s="83"/>
      <c r="B51" s="84"/>
      <c r="C51" s="85"/>
      <c r="D51" s="85"/>
      <c r="E51" s="85"/>
      <c r="F51" s="85"/>
      <c r="G51" s="85"/>
      <c r="H51" s="85"/>
      <c r="I51" s="95"/>
      <c r="J51" s="86"/>
      <c r="K51" s="86"/>
      <c r="L51" s="86"/>
      <c r="M51" s="86"/>
      <c r="N51" s="86"/>
      <c r="O51" s="86"/>
      <c r="P51" s="86"/>
      <c r="Q51" s="86"/>
    </row>
    <row r="52" spans="1:17" ht="24">
      <c r="A52" s="96"/>
      <c r="B52" s="89"/>
      <c r="C52" s="174">
        <v>10</v>
      </c>
      <c r="D52" s="174" t="s">
        <v>427</v>
      </c>
      <c r="E52" s="174" t="s">
        <v>419</v>
      </c>
      <c r="F52" s="175" t="s">
        <v>673</v>
      </c>
      <c r="G52" s="153"/>
      <c r="H52" s="153" t="s">
        <v>413</v>
      </c>
      <c r="I52" s="170">
        <v>2.593</v>
      </c>
      <c r="J52" s="172">
        <v>24.634</v>
      </c>
      <c r="K52" s="173"/>
      <c r="L52" s="153"/>
      <c r="M52" s="173">
        <v>2675</v>
      </c>
      <c r="N52" s="156" t="s">
        <v>1330</v>
      </c>
      <c r="O52" s="153"/>
      <c r="P52" s="153"/>
      <c r="Q52" s="537" t="s">
        <v>676</v>
      </c>
    </row>
    <row r="53" spans="1:17" ht="48">
      <c r="A53" s="96" t="s">
        <v>294</v>
      </c>
      <c r="B53" s="89"/>
      <c r="C53" s="156">
        <v>11</v>
      </c>
      <c r="D53" s="156" t="s">
        <v>455</v>
      </c>
      <c r="E53" s="156" t="s">
        <v>434</v>
      </c>
      <c r="F53" s="161" t="s">
        <v>107</v>
      </c>
      <c r="G53" s="157" t="s">
        <v>456</v>
      </c>
      <c r="H53" s="158" t="s">
        <v>41</v>
      </c>
      <c r="I53" s="157">
        <v>0.475</v>
      </c>
      <c r="J53" s="159">
        <v>4.513</v>
      </c>
      <c r="K53" s="160">
        <v>60690</v>
      </c>
      <c r="L53" s="160">
        <v>5222</v>
      </c>
      <c r="M53" s="160" t="s">
        <v>457</v>
      </c>
      <c r="N53" s="158" t="s">
        <v>458</v>
      </c>
      <c r="O53" s="156" t="s">
        <v>429</v>
      </c>
      <c r="P53" s="156"/>
      <c r="Q53" s="538" t="s">
        <v>1305</v>
      </c>
    </row>
    <row r="54" spans="1:17" ht="96">
      <c r="A54" s="96" t="s">
        <v>294</v>
      </c>
      <c r="B54" s="89"/>
      <c r="C54" s="156">
        <v>12</v>
      </c>
      <c r="D54" s="156" t="s">
        <v>455</v>
      </c>
      <c r="E54" s="156" t="s">
        <v>434</v>
      </c>
      <c r="F54" s="161" t="s">
        <v>1286</v>
      </c>
      <c r="G54" s="157" t="s">
        <v>459</v>
      </c>
      <c r="H54" s="158" t="s">
        <v>42</v>
      </c>
      <c r="I54" s="157">
        <v>4.133</v>
      </c>
      <c r="J54" s="159">
        <v>39.264</v>
      </c>
      <c r="K54" s="160">
        <v>245221</v>
      </c>
      <c r="L54" s="160">
        <v>7006</v>
      </c>
      <c r="M54" s="160" t="s">
        <v>460</v>
      </c>
      <c r="N54" s="158" t="s">
        <v>461</v>
      </c>
      <c r="O54" s="156" t="s">
        <v>429</v>
      </c>
      <c r="P54" s="156"/>
      <c r="Q54" s="537" t="s">
        <v>1304</v>
      </c>
    </row>
    <row r="55" spans="1:17" ht="48">
      <c r="A55" s="96" t="s">
        <v>325</v>
      </c>
      <c r="B55" s="89"/>
      <c r="C55" s="7">
        <v>13</v>
      </c>
      <c r="D55" s="7" t="s">
        <v>439</v>
      </c>
      <c r="E55" s="7" t="s">
        <v>417</v>
      </c>
      <c r="F55" s="8" t="s">
        <v>112</v>
      </c>
      <c r="G55" s="9"/>
      <c r="H55" s="57" t="s">
        <v>414</v>
      </c>
      <c r="I55" s="9">
        <v>1.2</v>
      </c>
      <c r="J55" s="15">
        <v>11.4</v>
      </c>
      <c r="K55" s="12">
        <v>80000</v>
      </c>
      <c r="L55" s="7"/>
      <c r="M55" s="12">
        <v>2079</v>
      </c>
      <c r="N55" s="57" t="s">
        <v>1329</v>
      </c>
      <c r="O55" s="7"/>
      <c r="P55" s="13"/>
      <c r="Q55" s="539" t="s">
        <v>446</v>
      </c>
    </row>
    <row r="56" spans="1:17" ht="24">
      <c r="A56" s="96" t="s">
        <v>307</v>
      </c>
      <c r="B56" s="89"/>
      <c r="C56" s="57">
        <v>14</v>
      </c>
      <c r="D56" s="57" t="s">
        <v>362</v>
      </c>
      <c r="E56" s="57" t="s">
        <v>417</v>
      </c>
      <c r="F56" s="91" t="s">
        <v>391</v>
      </c>
      <c r="G56" s="57"/>
      <c r="H56" s="57" t="s">
        <v>414</v>
      </c>
      <c r="I56" s="470"/>
      <c r="J56" s="57"/>
      <c r="K56" s="57"/>
      <c r="L56" s="57"/>
      <c r="M56" s="57">
        <v>3114</v>
      </c>
      <c r="N56" s="57" t="s">
        <v>1326</v>
      </c>
      <c r="O56" s="57"/>
      <c r="P56" s="57"/>
      <c r="Q56" s="540" t="s">
        <v>631</v>
      </c>
    </row>
    <row r="57" spans="1:17" ht="48">
      <c r="A57" s="96" t="s">
        <v>297</v>
      </c>
      <c r="B57" s="89"/>
      <c r="C57" s="7">
        <v>15</v>
      </c>
      <c r="D57" s="11" t="s">
        <v>455</v>
      </c>
      <c r="E57" s="11" t="s">
        <v>423</v>
      </c>
      <c r="F57" s="14" t="s">
        <v>463</v>
      </c>
      <c r="G57" s="9" t="s">
        <v>464</v>
      </c>
      <c r="H57" s="10" t="s">
        <v>41</v>
      </c>
      <c r="I57" s="9" t="s">
        <v>465</v>
      </c>
      <c r="J57" s="19">
        <v>3.309</v>
      </c>
      <c r="K57" s="43">
        <v>32951</v>
      </c>
      <c r="L57" s="43">
        <v>2618</v>
      </c>
      <c r="M57" s="43" t="s">
        <v>466</v>
      </c>
      <c r="N57" s="11" t="s">
        <v>467</v>
      </c>
      <c r="O57" s="11" t="s">
        <v>468</v>
      </c>
      <c r="P57" s="11"/>
      <c r="Q57" s="539" t="s">
        <v>469</v>
      </c>
    </row>
    <row r="58" spans="1:17" ht="60">
      <c r="A58" s="96" t="s">
        <v>297</v>
      </c>
      <c r="B58" s="89"/>
      <c r="C58" s="7">
        <v>16</v>
      </c>
      <c r="D58" s="11" t="s">
        <v>455</v>
      </c>
      <c r="E58" s="11" t="s">
        <v>423</v>
      </c>
      <c r="F58" s="14" t="s">
        <v>470</v>
      </c>
      <c r="G58" s="9" t="s">
        <v>471</v>
      </c>
      <c r="H58" s="10" t="s">
        <v>449</v>
      </c>
      <c r="I58" s="9" t="s">
        <v>472</v>
      </c>
      <c r="J58" s="19">
        <v>7.155</v>
      </c>
      <c r="K58" s="43">
        <v>75303</v>
      </c>
      <c r="L58" s="43">
        <v>55347</v>
      </c>
      <c r="M58" s="43" t="s">
        <v>473</v>
      </c>
      <c r="N58" s="11" t="s">
        <v>474</v>
      </c>
      <c r="O58" s="11" t="s">
        <v>475</v>
      </c>
      <c r="P58" s="11"/>
      <c r="Q58" s="539" t="s">
        <v>469</v>
      </c>
    </row>
    <row r="59" spans="1:17" ht="36">
      <c r="A59" s="96" t="s">
        <v>297</v>
      </c>
      <c r="B59" s="89"/>
      <c r="C59" s="7">
        <v>17</v>
      </c>
      <c r="D59" s="11" t="s">
        <v>455</v>
      </c>
      <c r="E59" s="11" t="s">
        <v>423</v>
      </c>
      <c r="F59" s="14" t="s">
        <v>476</v>
      </c>
      <c r="G59" s="9" t="s">
        <v>477</v>
      </c>
      <c r="H59" s="10" t="s">
        <v>449</v>
      </c>
      <c r="I59" s="9">
        <v>0.516</v>
      </c>
      <c r="J59" s="19">
        <v>4.842</v>
      </c>
      <c r="K59" s="43">
        <v>488138</v>
      </c>
      <c r="L59" s="43"/>
      <c r="M59" s="43" t="s">
        <v>473</v>
      </c>
      <c r="N59" s="11" t="s">
        <v>478</v>
      </c>
      <c r="O59" s="11"/>
      <c r="P59" s="11"/>
      <c r="Q59" s="539" t="s">
        <v>469</v>
      </c>
    </row>
    <row r="60" spans="1:17" ht="36">
      <c r="A60" s="96" t="s">
        <v>287</v>
      </c>
      <c r="B60" s="89"/>
      <c r="C60" s="65">
        <v>18</v>
      </c>
      <c r="D60" s="65" t="s">
        <v>420</v>
      </c>
      <c r="E60" s="65" t="s">
        <v>421</v>
      </c>
      <c r="F60" s="14" t="s">
        <v>447</v>
      </c>
      <c r="G60" s="66"/>
      <c r="H60" s="66" t="s">
        <v>414</v>
      </c>
      <c r="I60" s="67">
        <v>2</v>
      </c>
      <c r="J60" s="15">
        <v>24</v>
      </c>
      <c r="K60" s="68">
        <v>95000</v>
      </c>
      <c r="L60" s="68"/>
      <c r="M60" s="68">
        <v>3184</v>
      </c>
      <c r="N60" s="57" t="s">
        <v>443</v>
      </c>
      <c r="O60" s="7"/>
      <c r="P60" s="7"/>
      <c r="Q60" s="539" t="s">
        <v>448</v>
      </c>
    </row>
    <row r="61" spans="1:17" ht="36">
      <c r="A61" s="96" t="s">
        <v>318</v>
      </c>
      <c r="B61" s="89"/>
      <c r="C61" s="57">
        <v>19</v>
      </c>
      <c r="D61" s="57" t="s">
        <v>360</v>
      </c>
      <c r="E61" s="57" t="s">
        <v>434</v>
      </c>
      <c r="F61" s="91" t="s">
        <v>400</v>
      </c>
      <c r="G61" s="57"/>
      <c r="H61" s="57" t="s">
        <v>414</v>
      </c>
      <c r="I61" s="470"/>
      <c r="J61" s="57"/>
      <c r="K61" s="57"/>
      <c r="L61" s="57"/>
      <c r="M61" s="68">
        <v>1873</v>
      </c>
      <c r="N61" s="57" t="s">
        <v>1321</v>
      </c>
      <c r="O61" s="57"/>
      <c r="P61" s="57"/>
      <c r="Q61" s="540" t="s">
        <v>1306</v>
      </c>
    </row>
    <row r="62" spans="3:17" s="77" customFormat="1" ht="15.75" customHeight="1">
      <c r="C62" s="495"/>
      <c r="D62" s="495"/>
      <c r="E62" s="495"/>
      <c r="F62" s="495"/>
      <c r="G62" s="495"/>
      <c r="H62" s="495"/>
      <c r="I62" s="495"/>
      <c r="J62" s="495"/>
      <c r="K62" s="495"/>
      <c r="L62" s="495"/>
      <c r="M62" s="495"/>
      <c r="N62" s="495"/>
      <c r="O62" s="495"/>
      <c r="P62" s="495"/>
      <c r="Q62" s="495"/>
    </row>
    <row r="63" spans="1:17" s="77" customFormat="1" ht="12.75" thickBot="1">
      <c r="A63" s="1041">
        <v>5</v>
      </c>
      <c r="B63" s="1041"/>
      <c r="C63" s="1041"/>
      <c r="D63" s="1041"/>
      <c r="E63" s="1041"/>
      <c r="F63" s="1041"/>
      <c r="G63" s="1041"/>
      <c r="H63" s="1041"/>
      <c r="I63" s="1041"/>
      <c r="J63" s="1041"/>
      <c r="K63" s="1041"/>
      <c r="L63" s="1041"/>
      <c r="M63" s="1041"/>
      <c r="N63" s="1041"/>
      <c r="O63" s="1041"/>
      <c r="P63" s="1041"/>
      <c r="Q63" s="1041"/>
    </row>
    <row r="64" spans="1:17" s="125" customFormat="1" ht="37.5" customHeight="1" thickBot="1" thickTop="1">
      <c r="A64" s="120" t="s">
        <v>264</v>
      </c>
      <c r="B64" s="84"/>
      <c r="C64" s="121" t="s">
        <v>1437</v>
      </c>
      <c r="D64" s="121" t="s">
        <v>265</v>
      </c>
      <c r="E64" s="121" t="s">
        <v>349</v>
      </c>
      <c r="F64" s="121" t="s">
        <v>252</v>
      </c>
      <c r="G64" s="121" t="s">
        <v>350</v>
      </c>
      <c r="H64" s="121" t="s">
        <v>1439</v>
      </c>
      <c r="I64" s="124" t="s">
        <v>1438</v>
      </c>
      <c r="J64" s="121" t="s">
        <v>1441</v>
      </c>
      <c r="K64" s="121" t="s">
        <v>353</v>
      </c>
      <c r="L64" s="121" t="s">
        <v>352</v>
      </c>
      <c r="M64" s="121" t="s">
        <v>354</v>
      </c>
      <c r="N64" s="121" t="s">
        <v>1442</v>
      </c>
      <c r="O64" s="121" t="s">
        <v>355</v>
      </c>
      <c r="P64" s="121" t="s">
        <v>356</v>
      </c>
      <c r="Q64" s="121" t="s">
        <v>351</v>
      </c>
    </row>
    <row r="65" spans="1:17" s="87" customFormat="1" ht="5.25" customHeight="1" thickTop="1">
      <c r="A65" s="83"/>
      <c r="B65" s="84"/>
      <c r="C65" s="85"/>
      <c r="D65" s="85"/>
      <c r="E65" s="85"/>
      <c r="F65" s="85"/>
      <c r="G65" s="85"/>
      <c r="H65" s="85"/>
      <c r="I65" s="95"/>
      <c r="J65" s="86"/>
      <c r="K65" s="86"/>
      <c r="L65" s="86"/>
      <c r="M65" s="86"/>
      <c r="N65" s="86"/>
      <c r="O65" s="86"/>
      <c r="P65" s="86"/>
      <c r="Q65" s="86"/>
    </row>
    <row r="66" spans="1:17" ht="60">
      <c r="A66" s="96" t="s">
        <v>304</v>
      </c>
      <c r="B66" s="89"/>
      <c r="C66" s="66">
        <v>20</v>
      </c>
      <c r="D66" s="65" t="s">
        <v>420</v>
      </c>
      <c r="E66" s="65" t="s">
        <v>421</v>
      </c>
      <c r="F66" s="148" t="s">
        <v>109</v>
      </c>
      <c r="G66" s="66"/>
      <c r="H66" s="181" t="s">
        <v>40</v>
      </c>
      <c r="I66" s="67">
        <v>6</v>
      </c>
      <c r="J66" s="15">
        <v>57</v>
      </c>
      <c r="K66" s="68">
        <v>300000</v>
      </c>
      <c r="L66" s="66"/>
      <c r="M66" s="68">
        <v>2758</v>
      </c>
      <c r="N66" s="11" t="s">
        <v>1322</v>
      </c>
      <c r="O66" s="7"/>
      <c r="P66" s="7"/>
      <c r="Q66" s="539" t="s">
        <v>674</v>
      </c>
    </row>
    <row r="67" spans="1:17" ht="72">
      <c r="A67" s="96" t="s">
        <v>348</v>
      </c>
      <c r="B67" s="89"/>
      <c r="C67" s="57">
        <v>21</v>
      </c>
      <c r="D67" s="57" t="s">
        <v>62</v>
      </c>
      <c r="E67" s="57" t="s">
        <v>119</v>
      </c>
      <c r="F67" s="91" t="s">
        <v>380</v>
      </c>
      <c r="G67" s="57"/>
      <c r="H67" s="57" t="s">
        <v>414</v>
      </c>
      <c r="I67" s="470"/>
      <c r="J67" s="57"/>
      <c r="K67" s="57"/>
      <c r="L67" s="57"/>
      <c r="M67" s="68">
        <v>1706</v>
      </c>
      <c r="N67" s="57" t="s">
        <v>1321</v>
      </c>
      <c r="O67" s="57"/>
      <c r="P67" s="57"/>
      <c r="Q67" s="539" t="s">
        <v>1307</v>
      </c>
    </row>
    <row r="68" spans="1:17" ht="36">
      <c r="A68" s="96" t="s">
        <v>286</v>
      </c>
      <c r="B68" s="89"/>
      <c r="C68" s="57">
        <v>22</v>
      </c>
      <c r="D68" s="233" t="s">
        <v>370</v>
      </c>
      <c r="E68" s="57" t="s">
        <v>419</v>
      </c>
      <c r="F68" s="91" t="s">
        <v>381</v>
      </c>
      <c r="G68" s="57"/>
      <c r="H68" s="57" t="s">
        <v>414</v>
      </c>
      <c r="I68" s="470"/>
      <c r="J68" s="57"/>
      <c r="K68" s="57"/>
      <c r="L68" s="57"/>
      <c r="M68" s="471">
        <v>3351</v>
      </c>
      <c r="N68" s="57" t="s">
        <v>1321</v>
      </c>
      <c r="O68" s="57"/>
      <c r="P68" s="57"/>
      <c r="Q68" s="540" t="s">
        <v>675</v>
      </c>
    </row>
    <row r="69" spans="1:17" ht="48">
      <c r="A69" s="96" t="s">
        <v>310</v>
      </c>
      <c r="B69" s="89"/>
      <c r="C69" s="233">
        <v>23</v>
      </c>
      <c r="D69" s="233" t="s">
        <v>360</v>
      </c>
      <c r="E69" s="233" t="s">
        <v>434</v>
      </c>
      <c r="F69" s="234" t="s">
        <v>50</v>
      </c>
      <c r="G69" s="233"/>
      <c r="H69" s="233" t="s">
        <v>414</v>
      </c>
      <c r="I69" s="557"/>
      <c r="J69" s="233"/>
      <c r="K69" s="233"/>
      <c r="L69" s="233"/>
      <c r="M69" s="473">
        <v>5855</v>
      </c>
      <c r="N69" s="57" t="s">
        <v>1321</v>
      </c>
      <c r="O69" s="233"/>
      <c r="P69" s="233"/>
      <c r="Q69" s="541" t="s">
        <v>1308</v>
      </c>
    </row>
    <row r="70" spans="1:17" ht="48">
      <c r="A70" s="96" t="s">
        <v>323</v>
      </c>
      <c r="B70" s="89"/>
      <c r="C70" s="233">
        <v>24</v>
      </c>
      <c r="D70" s="233" t="s">
        <v>372</v>
      </c>
      <c r="E70" s="233" t="s">
        <v>419</v>
      </c>
      <c r="F70" s="234" t="s">
        <v>402</v>
      </c>
      <c r="G70" s="233"/>
      <c r="H70" s="233" t="s">
        <v>414</v>
      </c>
      <c r="I70" s="557"/>
      <c r="J70" s="233"/>
      <c r="K70" s="233"/>
      <c r="L70" s="233"/>
      <c r="M70" s="473" t="s">
        <v>1323</v>
      </c>
      <c r="N70" s="57" t="s">
        <v>1321</v>
      </c>
      <c r="O70" s="233"/>
      <c r="P70" s="233"/>
      <c r="Q70" s="541" t="s">
        <v>1435</v>
      </c>
    </row>
    <row r="71" spans="1:17" ht="36">
      <c r="A71" s="96" t="s">
        <v>306</v>
      </c>
      <c r="B71" s="89"/>
      <c r="C71" s="58" t="s">
        <v>156</v>
      </c>
      <c r="D71" s="58" t="s">
        <v>78</v>
      </c>
      <c r="E71" s="58" t="s">
        <v>434</v>
      </c>
      <c r="F71" s="69" t="s">
        <v>111</v>
      </c>
      <c r="G71" s="59" t="s">
        <v>1421</v>
      </c>
      <c r="H71" s="59"/>
      <c r="I71" s="59"/>
      <c r="J71" s="60"/>
      <c r="K71" s="61"/>
      <c r="L71" s="61"/>
      <c r="M71" s="61"/>
      <c r="N71" s="58" t="s">
        <v>142</v>
      </c>
      <c r="O71" s="58"/>
      <c r="P71" s="558"/>
      <c r="Q71" s="110" t="s">
        <v>133</v>
      </c>
    </row>
    <row r="72" spans="1:17" ht="48">
      <c r="A72" s="96" t="s">
        <v>321</v>
      </c>
      <c r="B72" s="89"/>
      <c r="C72" s="22" t="s">
        <v>156</v>
      </c>
      <c r="D72" s="36" t="s">
        <v>370</v>
      </c>
      <c r="E72" s="36" t="s">
        <v>419</v>
      </c>
      <c r="F72" s="97" t="s">
        <v>556</v>
      </c>
      <c r="G72" s="36"/>
      <c r="H72" s="36" t="s">
        <v>414</v>
      </c>
      <c r="I72" s="527"/>
      <c r="J72" s="36"/>
      <c r="K72" s="36"/>
      <c r="L72" s="36"/>
      <c r="M72" s="474"/>
      <c r="N72" s="36" t="s">
        <v>143</v>
      </c>
      <c r="O72" s="36"/>
      <c r="P72" s="36"/>
      <c r="Q72" s="110" t="s">
        <v>134</v>
      </c>
    </row>
    <row r="73" spans="1:17" ht="24">
      <c r="A73" s="96" t="s">
        <v>312</v>
      </c>
      <c r="B73" s="89"/>
      <c r="C73" s="36" t="s">
        <v>156</v>
      </c>
      <c r="D73" s="36" t="s">
        <v>365</v>
      </c>
      <c r="E73" s="36" t="s">
        <v>434</v>
      </c>
      <c r="F73" s="44" t="s">
        <v>395</v>
      </c>
      <c r="G73" s="36"/>
      <c r="H73" s="36" t="s">
        <v>414</v>
      </c>
      <c r="I73" s="527"/>
      <c r="J73" s="36"/>
      <c r="K73" s="36"/>
      <c r="L73" s="36"/>
      <c r="M73" s="474"/>
      <c r="N73" s="58"/>
      <c r="O73" s="36"/>
      <c r="P73" s="36"/>
      <c r="Q73" s="110"/>
    </row>
    <row r="74" spans="1:17" ht="24">
      <c r="A74" s="96" t="s">
        <v>288</v>
      </c>
      <c r="B74" s="89"/>
      <c r="C74" s="30" t="s">
        <v>156</v>
      </c>
      <c r="D74" s="32" t="s">
        <v>420</v>
      </c>
      <c r="E74" s="32" t="s">
        <v>421</v>
      </c>
      <c r="F74" s="38" t="s">
        <v>106</v>
      </c>
      <c r="G74" s="30"/>
      <c r="H74" s="30" t="s">
        <v>414</v>
      </c>
      <c r="I74" s="33">
        <v>8</v>
      </c>
      <c r="J74" s="34">
        <v>76</v>
      </c>
      <c r="K74" s="35">
        <v>400000</v>
      </c>
      <c r="L74" s="30"/>
      <c r="M74" s="35">
        <v>2758</v>
      </c>
      <c r="N74" s="30" t="s">
        <v>131</v>
      </c>
      <c r="O74" s="41"/>
      <c r="P74" s="41"/>
      <c r="Q74" s="542"/>
    </row>
    <row r="75" spans="1:17" ht="24">
      <c r="A75" s="96" t="s">
        <v>291</v>
      </c>
      <c r="B75" s="89"/>
      <c r="C75" s="36" t="s">
        <v>156</v>
      </c>
      <c r="D75" s="36" t="s">
        <v>59</v>
      </c>
      <c r="E75" s="36" t="s">
        <v>417</v>
      </c>
      <c r="F75" s="44" t="s">
        <v>154</v>
      </c>
      <c r="G75" s="36"/>
      <c r="H75" s="36" t="s">
        <v>414</v>
      </c>
      <c r="I75" s="527"/>
      <c r="J75" s="36"/>
      <c r="K75" s="36"/>
      <c r="L75" s="36"/>
      <c r="M75" s="36"/>
      <c r="N75" s="36"/>
      <c r="O75" s="36"/>
      <c r="P75" s="36"/>
      <c r="Q75" s="110"/>
    </row>
    <row r="76" spans="1:17" ht="48">
      <c r="A76" s="96" t="s">
        <v>292</v>
      </c>
      <c r="B76" s="89"/>
      <c r="C76" s="36" t="s">
        <v>156</v>
      </c>
      <c r="D76" s="36" t="s">
        <v>357</v>
      </c>
      <c r="E76" s="36" t="s">
        <v>434</v>
      </c>
      <c r="F76" s="44" t="s">
        <v>384</v>
      </c>
      <c r="G76" s="36"/>
      <c r="H76" s="36" t="s">
        <v>414</v>
      </c>
      <c r="I76" s="527"/>
      <c r="J76" s="36"/>
      <c r="K76" s="36"/>
      <c r="L76" s="36"/>
      <c r="M76" s="36"/>
      <c r="N76" s="36"/>
      <c r="O76" s="36"/>
      <c r="P76" s="36"/>
      <c r="Q76" s="110"/>
    </row>
    <row r="77" spans="1:17" s="77" customFormat="1" ht="17.25" customHeight="1" thickBot="1">
      <c r="A77" s="1041">
        <v>6</v>
      </c>
      <c r="B77" s="1041"/>
      <c r="C77" s="1041"/>
      <c r="D77" s="1041"/>
      <c r="E77" s="1041"/>
      <c r="F77" s="1041"/>
      <c r="G77" s="1041"/>
      <c r="H77" s="1041"/>
      <c r="I77" s="1041"/>
      <c r="J77" s="1041"/>
      <c r="K77" s="1041"/>
      <c r="L77" s="1041"/>
      <c r="M77" s="1041"/>
      <c r="N77" s="1041"/>
      <c r="O77" s="1041"/>
      <c r="P77" s="1041"/>
      <c r="Q77" s="1041"/>
    </row>
    <row r="78" spans="1:17" s="125" customFormat="1" ht="37.5" customHeight="1" thickBot="1" thickTop="1">
      <c r="A78" s="120" t="s">
        <v>264</v>
      </c>
      <c r="B78" s="84"/>
      <c r="C78" s="121" t="s">
        <v>1437</v>
      </c>
      <c r="D78" s="121" t="s">
        <v>265</v>
      </c>
      <c r="E78" s="121" t="s">
        <v>349</v>
      </c>
      <c r="F78" s="121" t="s">
        <v>252</v>
      </c>
      <c r="G78" s="121" t="s">
        <v>350</v>
      </c>
      <c r="H78" s="121" t="s">
        <v>1439</v>
      </c>
      <c r="I78" s="124" t="s">
        <v>1438</v>
      </c>
      <c r="J78" s="121" t="s">
        <v>1441</v>
      </c>
      <c r="K78" s="121" t="s">
        <v>353</v>
      </c>
      <c r="L78" s="121" t="s">
        <v>352</v>
      </c>
      <c r="M78" s="121" t="s">
        <v>354</v>
      </c>
      <c r="N78" s="121" t="s">
        <v>1442</v>
      </c>
      <c r="O78" s="121" t="s">
        <v>355</v>
      </c>
      <c r="P78" s="121" t="s">
        <v>356</v>
      </c>
      <c r="Q78" s="121" t="s">
        <v>351</v>
      </c>
    </row>
    <row r="79" spans="1:17" s="87" customFormat="1" ht="5.25" customHeight="1" thickTop="1">
      <c r="A79" s="83"/>
      <c r="B79" s="84"/>
      <c r="C79" s="85"/>
      <c r="D79" s="85"/>
      <c r="E79" s="85"/>
      <c r="F79" s="85"/>
      <c r="G79" s="85"/>
      <c r="H79" s="85"/>
      <c r="I79" s="95"/>
      <c r="J79" s="86"/>
      <c r="K79" s="86"/>
      <c r="L79" s="86"/>
      <c r="M79" s="86"/>
      <c r="N79" s="86"/>
      <c r="O79" s="86"/>
      <c r="P79" s="86"/>
      <c r="Q79" s="86"/>
    </row>
    <row r="80" spans="1:17" ht="24">
      <c r="A80" s="96" t="s">
        <v>293</v>
      </c>
      <c r="B80" s="89"/>
      <c r="C80" s="36" t="s">
        <v>156</v>
      </c>
      <c r="D80" s="36" t="s">
        <v>357</v>
      </c>
      <c r="E80" s="36" t="s">
        <v>434</v>
      </c>
      <c r="F80" s="44" t="s">
        <v>385</v>
      </c>
      <c r="G80" s="36"/>
      <c r="H80" s="36" t="s">
        <v>414</v>
      </c>
      <c r="I80" s="527"/>
      <c r="J80" s="36"/>
      <c r="K80" s="36"/>
      <c r="L80" s="36"/>
      <c r="M80" s="36"/>
      <c r="N80" s="36"/>
      <c r="O80" s="36"/>
      <c r="P80" s="36"/>
      <c r="Q80" s="110"/>
    </row>
    <row r="81" spans="1:17" ht="24">
      <c r="A81" s="96" t="s">
        <v>295</v>
      </c>
      <c r="B81" s="89"/>
      <c r="C81" s="36" t="s">
        <v>156</v>
      </c>
      <c r="D81" s="36" t="s">
        <v>360</v>
      </c>
      <c r="E81" s="36" t="s">
        <v>434</v>
      </c>
      <c r="F81" s="44" t="s">
        <v>386</v>
      </c>
      <c r="G81" s="36"/>
      <c r="H81" s="36" t="s">
        <v>414</v>
      </c>
      <c r="I81" s="527"/>
      <c r="J81" s="36"/>
      <c r="K81" s="36"/>
      <c r="L81" s="36"/>
      <c r="M81" s="36"/>
      <c r="N81" s="36"/>
      <c r="O81" s="36"/>
      <c r="P81" s="36"/>
      <c r="Q81" s="110" t="s">
        <v>43</v>
      </c>
    </row>
    <row r="82" spans="1:17" ht="36">
      <c r="A82" s="96" t="s">
        <v>296</v>
      </c>
      <c r="B82" s="89"/>
      <c r="C82" s="36" t="s">
        <v>156</v>
      </c>
      <c r="D82" s="36" t="s">
        <v>360</v>
      </c>
      <c r="E82" s="36" t="s">
        <v>423</v>
      </c>
      <c r="F82" s="44" t="s">
        <v>1705</v>
      </c>
      <c r="G82" s="36"/>
      <c r="H82" s="36" t="s">
        <v>414</v>
      </c>
      <c r="I82" s="527"/>
      <c r="J82" s="36"/>
      <c r="K82" s="36"/>
      <c r="L82" s="36"/>
      <c r="M82" s="36"/>
      <c r="N82" s="36"/>
      <c r="O82" s="36"/>
      <c r="P82" s="36"/>
      <c r="Q82" s="110"/>
    </row>
    <row r="83" spans="1:17" ht="24">
      <c r="A83" s="96" t="s">
        <v>298</v>
      </c>
      <c r="B83" s="89"/>
      <c r="C83" s="36" t="s">
        <v>156</v>
      </c>
      <c r="D83" s="36" t="s">
        <v>63</v>
      </c>
      <c r="E83" s="36" t="s">
        <v>423</v>
      </c>
      <c r="F83" s="44" t="s">
        <v>387</v>
      </c>
      <c r="G83" s="36" t="s">
        <v>57</v>
      </c>
      <c r="H83" s="36" t="s">
        <v>414</v>
      </c>
      <c r="I83" s="527"/>
      <c r="J83" s="36"/>
      <c r="K83" s="36"/>
      <c r="L83" s="36"/>
      <c r="M83" s="36"/>
      <c r="N83" s="36" t="s">
        <v>670</v>
      </c>
      <c r="O83" s="36"/>
      <c r="P83" s="36"/>
      <c r="Q83" s="512" t="s">
        <v>43</v>
      </c>
    </row>
    <row r="84" spans="1:17" ht="24">
      <c r="A84" s="96" t="s">
        <v>299</v>
      </c>
      <c r="B84" s="89"/>
      <c r="C84" s="36" t="s">
        <v>156</v>
      </c>
      <c r="D84" s="36" t="s">
        <v>64</v>
      </c>
      <c r="E84" s="36" t="s">
        <v>423</v>
      </c>
      <c r="F84" s="44" t="s">
        <v>48</v>
      </c>
      <c r="G84" s="36"/>
      <c r="H84" s="36" t="s">
        <v>414</v>
      </c>
      <c r="I84" s="527"/>
      <c r="J84" s="36"/>
      <c r="K84" s="36"/>
      <c r="L84" s="36"/>
      <c r="M84" s="36"/>
      <c r="N84" s="36"/>
      <c r="O84" s="36"/>
      <c r="P84" s="36"/>
      <c r="Q84" s="110"/>
    </row>
    <row r="85" spans="1:17" ht="24">
      <c r="A85" s="96" t="s">
        <v>300</v>
      </c>
      <c r="B85" s="89"/>
      <c r="C85" s="36" t="s">
        <v>156</v>
      </c>
      <c r="D85" s="36" t="s">
        <v>65</v>
      </c>
      <c r="E85" s="36" t="s">
        <v>423</v>
      </c>
      <c r="F85" s="44" t="s">
        <v>388</v>
      </c>
      <c r="G85" s="36"/>
      <c r="H85" s="36" t="s">
        <v>414</v>
      </c>
      <c r="I85" s="527"/>
      <c r="J85" s="36"/>
      <c r="K85" s="36"/>
      <c r="L85" s="36"/>
      <c r="M85" s="36"/>
      <c r="N85" s="36"/>
      <c r="O85" s="36"/>
      <c r="P85" s="36"/>
      <c r="Q85" s="110"/>
    </row>
    <row r="86" spans="1:17" ht="24">
      <c r="A86" s="96" t="s">
        <v>301</v>
      </c>
      <c r="B86" s="89"/>
      <c r="C86" s="36" t="s">
        <v>156</v>
      </c>
      <c r="D86" s="36" t="s">
        <v>430</v>
      </c>
      <c r="E86" s="36" t="s">
        <v>431</v>
      </c>
      <c r="F86" s="44" t="s">
        <v>49</v>
      </c>
      <c r="G86" s="36"/>
      <c r="H86" s="36" t="s">
        <v>414</v>
      </c>
      <c r="I86" s="527"/>
      <c r="J86" s="36"/>
      <c r="K86" s="36"/>
      <c r="L86" s="36"/>
      <c r="M86" s="36"/>
      <c r="N86" s="36"/>
      <c r="O86" s="36"/>
      <c r="P86" s="36"/>
      <c r="Q86" s="110"/>
    </row>
    <row r="87" spans="1:17" ht="48">
      <c r="A87" s="96" t="s">
        <v>303</v>
      </c>
      <c r="B87" s="89"/>
      <c r="C87" s="36" t="s">
        <v>156</v>
      </c>
      <c r="D87" s="36" t="s">
        <v>60</v>
      </c>
      <c r="E87" s="36" t="s">
        <v>417</v>
      </c>
      <c r="F87" s="44" t="s">
        <v>389</v>
      </c>
      <c r="G87" s="36"/>
      <c r="H87" s="36" t="s">
        <v>414</v>
      </c>
      <c r="I87" s="527"/>
      <c r="J87" s="36"/>
      <c r="K87" s="36"/>
      <c r="L87" s="36"/>
      <c r="M87" s="36"/>
      <c r="N87" s="36"/>
      <c r="O87" s="36"/>
      <c r="P87" s="36"/>
      <c r="Q87" s="110"/>
    </row>
    <row r="88" spans="1:17" ht="48">
      <c r="A88" s="96" t="s">
        <v>308</v>
      </c>
      <c r="B88" s="89"/>
      <c r="C88" s="36" t="s">
        <v>156</v>
      </c>
      <c r="D88" s="36" t="s">
        <v>363</v>
      </c>
      <c r="E88" s="42" t="s">
        <v>120</v>
      </c>
      <c r="F88" s="44" t="s">
        <v>392</v>
      </c>
      <c r="G88" s="36"/>
      <c r="H88" s="36" t="s">
        <v>414</v>
      </c>
      <c r="I88" s="527"/>
      <c r="J88" s="36"/>
      <c r="K88" s="36"/>
      <c r="L88" s="36"/>
      <c r="M88" s="36"/>
      <c r="N88" s="36"/>
      <c r="O88" s="36"/>
      <c r="P88" s="36"/>
      <c r="Q88" s="110"/>
    </row>
    <row r="89" spans="1:17" ht="24">
      <c r="A89" s="96" t="s">
        <v>309</v>
      </c>
      <c r="B89" s="89"/>
      <c r="C89" s="36" t="s">
        <v>156</v>
      </c>
      <c r="D89" s="36" t="s">
        <v>358</v>
      </c>
      <c r="E89" s="36" t="s">
        <v>431</v>
      </c>
      <c r="F89" s="44" t="s">
        <v>393</v>
      </c>
      <c r="G89" s="36"/>
      <c r="H89" s="36" t="s">
        <v>414</v>
      </c>
      <c r="I89" s="527"/>
      <c r="J89" s="36"/>
      <c r="K89" s="36"/>
      <c r="L89" s="36"/>
      <c r="M89" s="36"/>
      <c r="N89" s="36"/>
      <c r="O89" s="36"/>
      <c r="P89" s="36"/>
      <c r="Q89" s="110"/>
    </row>
    <row r="90" spans="1:17" ht="36">
      <c r="A90" s="96" t="s">
        <v>311</v>
      </c>
      <c r="B90" s="89"/>
      <c r="C90" s="36" t="s">
        <v>156</v>
      </c>
      <c r="D90" s="36" t="s">
        <v>365</v>
      </c>
      <c r="E90" s="36" t="s">
        <v>119</v>
      </c>
      <c r="F90" s="44" t="s">
        <v>394</v>
      </c>
      <c r="G90" s="36"/>
      <c r="H90" s="36" t="s">
        <v>414</v>
      </c>
      <c r="I90" s="527"/>
      <c r="J90" s="36"/>
      <c r="K90" s="36"/>
      <c r="L90" s="36"/>
      <c r="M90" s="36"/>
      <c r="N90" s="36"/>
      <c r="O90" s="36"/>
      <c r="P90" s="36"/>
      <c r="Q90" s="110"/>
    </row>
    <row r="91" spans="1:17" ht="48">
      <c r="A91" s="96" t="s">
        <v>314</v>
      </c>
      <c r="B91" s="89"/>
      <c r="C91" s="36" t="s">
        <v>156</v>
      </c>
      <c r="D91" s="36" t="s">
        <v>366</v>
      </c>
      <c r="E91" s="36" t="s">
        <v>421</v>
      </c>
      <c r="F91" s="44" t="s">
        <v>396</v>
      </c>
      <c r="G91" s="36"/>
      <c r="H91" s="36" t="s">
        <v>414</v>
      </c>
      <c r="I91" s="527"/>
      <c r="J91" s="36"/>
      <c r="K91" s="36"/>
      <c r="L91" s="36"/>
      <c r="M91" s="36"/>
      <c r="N91" s="36"/>
      <c r="O91" s="36"/>
      <c r="P91" s="36"/>
      <c r="Q91" s="110"/>
    </row>
    <row r="92" spans="1:17" ht="24">
      <c r="A92" s="96" t="s">
        <v>316</v>
      </c>
      <c r="B92" s="89"/>
      <c r="C92" s="36" t="s">
        <v>156</v>
      </c>
      <c r="D92" s="36" t="s">
        <v>368</v>
      </c>
      <c r="E92" s="36" t="s">
        <v>421</v>
      </c>
      <c r="F92" s="44" t="s">
        <v>398</v>
      </c>
      <c r="G92" s="36"/>
      <c r="H92" s="36" t="s">
        <v>414</v>
      </c>
      <c r="I92" s="527"/>
      <c r="J92" s="36"/>
      <c r="K92" s="36"/>
      <c r="L92" s="36"/>
      <c r="M92" s="36"/>
      <c r="N92" s="36"/>
      <c r="O92" s="36"/>
      <c r="P92" s="36"/>
      <c r="Q92" s="110"/>
    </row>
    <row r="93" spans="1:17" ht="24">
      <c r="A93" s="96" t="s">
        <v>317</v>
      </c>
      <c r="B93" s="89"/>
      <c r="C93" s="36" t="s">
        <v>156</v>
      </c>
      <c r="D93" s="36" t="s">
        <v>365</v>
      </c>
      <c r="E93" s="36" t="s">
        <v>434</v>
      </c>
      <c r="F93" s="44" t="s">
        <v>399</v>
      </c>
      <c r="G93" s="36"/>
      <c r="H93" s="36" t="s">
        <v>414</v>
      </c>
      <c r="I93" s="527"/>
      <c r="J93" s="36"/>
      <c r="K93" s="36"/>
      <c r="L93" s="36"/>
      <c r="M93" s="36"/>
      <c r="N93" s="36"/>
      <c r="O93" s="36"/>
      <c r="P93" s="36"/>
      <c r="Q93" s="110"/>
    </row>
    <row r="94" spans="1:17" ht="36">
      <c r="A94" s="96" t="s">
        <v>319</v>
      </c>
      <c r="B94" s="89"/>
      <c r="C94" s="36" t="s">
        <v>156</v>
      </c>
      <c r="D94" s="36" t="s">
        <v>369</v>
      </c>
      <c r="E94" s="36" t="s">
        <v>419</v>
      </c>
      <c r="F94" s="44" t="s">
        <v>401</v>
      </c>
      <c r="G94" s="36"/>
      <c r="H94" s="36" t="s">
        <v>414</v>
      </c>
      <c r="I94" s="527"/>
      <c r="J94" s="36"/>
      <c r="K94" s="36"/>
      <c r="L94" s="36"/>
      <c r="M94" s="36"/>
      <c r="N94" s="36"/>
      <c r="O94" s="36"/>
      <c r="P94" s="36"/>
      <c r="Q94" s="110"/>
    </row>
    <row r="95" spans="1:17" s="77" customFormat="1" ht="4.5" customHeight="1">
      <c r="A95" s="575"/>
      <c r="C95" s="574"/>
      <c r="D95" s="574"/>
      <c r="E95" s="574"/>
      <c r="F95" s="575"/>
      <c r="G95" s="574"/>
      <c r="H95" s="574"/>
      <c r="I95" s="576"/>
      <c r="J95" s="574"/>
      <c r="K95" s="574"/>
      <c r="L95" s="574"/>
      <c r="M95" s="574"/>
      <c r="N95" s="574"/>
      <c r="O95" s="574"/>
      <c r="P95" s="574"/>
      <c r="Q95" s="578"/>
    </row>
    <row r="96" spans="1:17" s="77" customFormat="1" ht="12.75" thickBot="1">
      <c r="A96" s="1041">
        <v>7</v>
      </c>
      <c r="B96" s="1041"/>
      <c r="C96" s="1041"/>
      <c r="D96" s="1041"/>
      <c r="E96" s="1041"/>
      <c r="F96" s="1041"/>
      <c r="G96" s="1041"/>
      <c r="H96" s="1041"/>
      <c r="I96" s="1041"/>
      <c r="J96" s="1041"/>
      <c r="K96" s="1041"/>
      <c r="L96" s="1041"/>
      <c r="M96" s="1041"/>
      <c r="N96" s="1041"/>
      <c r="O96" s="1041"/>
      <c r="P96" s="1041"/>
      <c r="Q96" s="1041"/>
    </row>
    <row r="97" spans="1:17" s="125" customFormat="1" ht="37.5" customHeight="1" thickBot="1" thickTop="1">
      <c r="A97" s="120" t="s">
        <v>264</v>
      </c>
      <c r="B97" s="84"/>
      <c r="C97" s="121" t="s">
        <v>1437</v>
      </c>
      <c r="D97" s="121" t="s">
        <v>265</v>
      </c>
      <c r="E97" s="121" t="s">
        <v>349</v>
      </c>
      <c r="F97" s="121" t="s">
        <v>252</v>
      </c>
      <c r="G97" s="121" t="s">
        <v>350</v>
      </c>
      <c r="H97" s="121" t="s">
        <v>1439</v>
      </c>
      <c r="I97" s="124" t="s">
        <v>1438</v>
      </c>
      <c r="J97" s="121" t="s">
        <v>1441</v>
      </c>
      <c r="K97" s="121" t="s">
        <v>353</v>
      </c>
      <c r="L97" s="121" t="s">
        <v>352</v>
      </c>
      <c r="M97" s="121" t="s">
        <v>354</v>
      </c>
      <c r="N97" s="121" t="s">
        <v>1442</v>
      </c>
      <c r="O97" s="121" t="s">
        <v>355</v>
      </c>
      <c r="P97" s="121" t="s">
        <v>356</v>
      </c>
      <c r="Q97" s="121" t="s">
        <v>351</v>
      </c>
    </row>
    <row r="98" spans="1:17" s="87" customFormat="1" ht="5.25" customHeight="1" thickTop="1">
      <c r="A98" s="83"/>
      <c r="B98" s="84"/>
      <c r="C98" s="85"/>
      <c r="D98" s="85"/>
      <c r="E98" s="85"/>
      <c r="F98" s="85"/>
      <c r="G98" s="85"/>
      <c r="H98" s="85"/>
      <c r="I98" s="95"/>
      <c r="J98" s="86"/>
      <c r="K98" s="86"/>
      <c r="L98" s="86"/>
      <c r="M98" s="86"/>
      <c r="N98" s="86"/>
      <c r="O98" s="86"/>
      <c r="P98" s="86"/>
      <c r="Q98" s="86"/>
    </row>
    <row r="99" spans="1:17" ht="24">
      <c r="A99" s="96" t="s">
        <v>320</v>
      </c>
      <c r="B99" s="89"/>
      <c r="C99" s="36" t="s">
        <v>156</v>
      </c>
      <c r="D99" s="36" t="s">
        <v>370</v>
      </c>
      <c r="E99" s="36" t="s">
        <v>419</v>
      </c>
      <c r="F99" s="44" t="s">
        <v>51</v>
      </c>
      <c r="G99" s="36"/>
      <c r="H99" s="36" t="s">
        <v>414</v>
      </c>
      <c r="I99" s="527"/>
      <c r="J99" s="36"/>
      <c r="K99" s="36"/>
      <c r="L99" s="36"/>
      <c r="M99" s="36"/>
      <c r="N99" s="36"/>
      <c r="O99" s="36"/>
      <c r="P99" s="36"/>
      <c r="Q99" s="110"/>
    </row>
    <row r="100" spans="1:17" ht="24">
      <c r="A100" s="96" t="s">
        <v>322</v>
      </c>
      <c r="B100" s="89"/>
      <c r="C100" s="36" t="s">
        <v>156</v>
      </c>
      <c r="D100" s="36" t="s">
        <v>371</v>
      </c>
      <c r="E100" s="36" t="s">
        <v>419</v>
      </c>
      <c r="F100" s="44" t="s">
        <v>52</v>
      </c>
      <c r="G100" s="36"/>
      <c r="H100" s="36" t="s">
        <v>414</v>
      </c>
      <c r="I100" s="527"/>
      <c r="J100" s="36"/>
      <c r="K100" s="36"/>
      <c r="L100" s="36"/>
      <c r="M100" s="36"/>
      <c r="N100" s="36"/>
      <c r="O100" s="36"/>
      <c r="P100" s="36"/>
      <c r="Q100" s="110"/>
    </row>
    <row r="101" spans="1:17" ht="24">
      <c r="A101" s="96" t="s">
        <v>324</v>
      </c>
      <c r="B101" s="89"/>
      <c r="C101" s="36" t="s">
        <v>156</v>
      </c>
      <c r="D101" s="36" t="s">
        <v>373</v>
      </c>
      <c r="E101" s="36" t="s">
        <v>421</v>
      </c>
      <c r="F101" s="44" t="s">
        <v>53</v>
      </c>
      <c r="G101" s="36"/>
      <c r="H101" s="36" t="s">
        <v>414</v>
      </c>
      <c r="I101" s="527"/>
      <c r="J101" s="36"/>
      <c r="K101" s="36"/>
      <c r="L101" s="36"/>
      <c r="M101" s="36"/>
      <c r="N101" s="36"/>
      <c r="O101" s="36"/>
      <c r="P101" s="36"/>
      <c r="Q101" s="543"/>
    </row>
    <row r="102" spans="1:17" ht="24">
      <c r="A102" s="96" t="s">
        <v>326</v>
      </c>
      <c r="B102" s="89"/>
      <c r="C102" s="36" t="s">
        <v>156</v>
      </c>
      <c r="D102" s="36" t="s">
        <v>67</v>
      </c>
      <c r="E102" s="36" t="s">
        <v>423</v>
      </c>
      <c r="F102" s="44" t="s">
        <v>54</v>
      </c>
      <c r="G102" s="36"/>
      <c r="H102" s="36" t="s">
        <v>414</v>
      </c>
      <c r="I102" s="527"/>
      <c r="J102" s="36"/>
      <c r="K102" s="36"/>
      <c r="L102" s="36"/>
      <c r="M102" s="36"/>
      <c r="N102" s="36"/>
      <c r="O102" s="36"/>
      <c r="P102" s="36"/>
      <c r="Q102" s="110"/>
    </row>
    <row r="103" spans="1:17" ht="15" customHeight="1">
      <c r="A103" s="98"/>
      <c r="C103" s="92" t="s">
        <v>156</v>
      </c>
      <c r="D103" s="1045" t="s">
        <v>157</v>
      </c>
      <c r="E103" s="1045"/>
      <c r="F103" s="1045"/>
      <c r="G103" s="1045"/>
      <c r="H103" s="1045"/>
      <c r="I103" s="1045"/>
      <c r="J103" s="1045"/>
      <c r="K103" s="1045"/>
      <c r="L103" s="1045"/>
      <c r="M103" s="1045"/>
      <c r="N103" s="1045"/>
      <c r="O103" s="1045"/>
      <c r="P103" s="1045"/>
      <c r="Q103" s="1045"/>
    </row>
    <row r="104" spans="1:17" ht="15" customHeight="1">
      <c r="A104" s="98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</row>
    <row r="105" spans="1:17" ht="12.75" thickBot="1">
      <c r="A105" s="98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</row>
    <row r="106" spans="1:17" ht="16.5" thickBot="1" thickTop="1">
      <c r="A106" s="1042" t="s">
        <v>259</v>
      </c>
      <c r="B106" s="1043"/>
      <c r="C106" s="1043"/>
      <c r="D106" s="1043"/>
      <c r="E106" s="1043"/>
      <c r="F106" s="1043"/>
      <c r="G106" s="1043"/>
      <c r="H106" s="1043"/>
      <c r="I106" s="1043"/>
      <c r="J106" s="1044"/>
      <c r="K106" s="77"/>
      <c r="L106" s="77"/>
      <c r="M106" s="77"/>
      <c r="N106" s="78"/>
      <c r="O106" s="78"/>
      <c r="P106" s="77"/>
      <c r="Q106" s="77"/>
    </row>
    <row r="107" spans="1:17" s="99" customFormat="1" ht="5.25" customHeight="1" thickBot="1" thickTop="1">
      <c r="A107" s="80"/>
      <c r="B107" s="80"/>
      <c r="C107" s="80"/>
      <c r="D107" s="80"/>
      <c r="E107" s="80"/>
      <c r="F107" s="80"/>
      <c r="G107" s="80"/>
      <c r="H107" s="80"/>
      <c r="I107" s="94"/>
      <c r="J107" s="77"/>
      <c r="K107" s="77"/>
      <c r="L107" s="77"/>
      <c r="M107" s="77"/>
      <c r="N107" s="78"/>
      <c r="O107" s="78"/>
      <c r="P107" s="77"/>
      <c r="Q107" s="77"/>
    </row>
    <row r="108" spans="1:17" s="125" customFormat="1" ht="37.5" customHeight="1" thickBot="1" thickTop="1">
      <c r="A108" s="122" t="s">
        <v>264</v>
      </c>
      <c r="B108" s="84"/>
      <c r="C108" s="123" t="s">
        <v>1437</v>
      </c>
      <c r="D108" s="123" t="s">
        <v>265</v>
      </c>
      <c r="E108" s="123" t="s">
        <v>349</v>
      </c>
      <c r="F108" s="123" t="s">
        <v>252</v>
      </c>
      <c r="G108" s="123" t="s">
        <v>350</v>
      </c>
      <c r="H108" s="123" t="s">
        <v>1439</v>
      </c>
      <c r="I108" s="126" t="s">
        <v>1438</v>
      </c>
      <c r="J108" s="123" t="s">
        <v>1441</v>
      </c>
      <c r="K108" s="123" t="s">
        <v>353</v>
      </c>
      <c r="L108" s="123" t="s">
        <v>352</v>
      </c>
      <c r="M108" s="123" t="s">
        <v>354</v>
      </c>
      <c r="N108" s="123" t="s">
        <v>1442</v>
      </c>
      <c r="O108" s="123" t="s">
        <v>355</v>
      </c>
      <c r="P108" s="123" t="s">
        <v>356</v>
      </c>
      <c r="Q108" s="123" t="s">
        <v>351</v>
      </c>
    </row>
    <row r="109" spans="1:17" s="87" customFormat="1" ht="5.25" customHeight="1" thickTop="1">
      <c r="A109" s="83"/>
      <c r="B109" s="84"/>
      <c r="C109" s="85"/>
      <c r="D109" s="85"/>
      <c r="E109" s="85"/>
      <c r="F109" s="85"/>
      <c r="G109" s="85"/>
      <c r="H109" s="85"/>
      <c r="I109" s="95"/>
      <c r="J109" s="86"/>
      <c r="K109" s="86"/>
      <c r="L109" s="86"/>
      <c r="M109" s="86"/>
      <c r="N109" s="86"/>
      <c r="O109" s="86"/>
      <c r="P109" s="86"/>
      <c r="Q109" s="86"/>
    </row>
    <row r="110" spans="1:25" ht="36">
      <c r="A110" s="42"/>
      <c r="B110" s="42"/>
      <c r="C110" s="272">
        <v>1</v>
      </c>
      <c r="D110" s="496" t="s">
        <v>420</v>
      </c>
      <c r="E110" s="272" t="s">
        <v>431</v>
      </c>
      <c r="F110" s="497" t="s">
        <v>1334</v>
      </c>
      <c r="G110" s="515" t="s">
        <v>1335</v>
      </c>
      <c r="H110" s="516"/>
      <c r="I110" s="517">
        <v>0.624</v>
      </c>
      <c r="J110" s="272"/>
      <c r="K110" s="518">
        <v>10000</v>
      </c>
      <c r="L110" s="272"/>
      <c r="M110" s="272"/>
      <c r="N110" s="272" t="s">
        <v>418</v>
      </c>
      <c r="O110" s="272"/>
      <c r="P110" s="272"/>
      <c r="Q110" s="608" t="s">
        <v>1336</v>
      </c>
      <c r="R110" s="476"/>
      <c r="S110"/>
      <c r="T110"/>
      <c r="U110"/>
      <c r="V110"/>
      <c r="W110"/>
      <c r="X110"/>
      <c r="Y110"/>
    </row>
    <row r="111" spans="1:17" ht="96">
      <c r="A111" s="100" t="s">
        <v>332</v>
      </c>
      <c r="B111" s="89"/>
      <c r="C111" s="226">
        <v>2</v>
      </c>
      <c r="D111" s="226" t="s">
        <v>363</v>
      </c>
      <c r="E111" s="226" t="s">
        <v>423</v>
      </c>
      <c r="F111" s="216" t="s">
        <v>624</v>
      </c>
      <c r="G111" s="226" t="s">
        <v>820</v>
      </c>
      <c r="H111" s="226" t="s">
        <v>414</v>
      </c>
      <c r="I111" s="453">
        <v>0.456</v>
      </c>
      <c r="J111" s="226">
        <v>3.42</v>
      </c>
      <c r="K111" s="475">
        <v>65998</v>
      </c>
      <c r="L111" s="226"/>
      <c r="M111" s="475">
        <v>3006</v>
      </c>
      <c r="N111" s="226" t="s">
        <v>418</v>
      </c>
      <c r="O111" s="226"/>
      <c r="P111" s="226"/>
      <c r="Q111" s="544" t="s">
        <v>1103</v>
      </c>
    </row>
    <row r="112" spans="1:17" ht="84">
      <c r="A112" s="100" t="s">
        <v>344</v>
      </c>
      <c r="B112" s="89"/>
      <c r="C112" s="20">
        <v>3</v>
      </c>
      <c r="D112" s="21" t="s">
        <v>416</v>
      </c>
      <c r="E112" s="21" t="s">
        <v>417</v>
      </c>
      <c r="F112" s="23" t="s">
        <v>410</v>
      </c>
      <c r="G112" s="25" t="s">
        <v>77</v>
      </c>
      <c r="H112" s="24">
        <v>8</v>
      </c>
      <c r="I112" s="232">
        <v>0.6</v>
      </c>
      <c r="J112" s="26">
        <v>4.8</v>
      </c>
      <c r="K112" s="27">
        <v>15000</v>
      </c>
      <c r="L112" s="21"/>
      <c r="M112" s="27">
        <v>1000</v>
      </c>
      <c r="N112" s="21" t="s">
        <v>418</v>
      </c>
      <c r="O112" s="21"/>
      <c r="P112" s="559"/>
      <c r="Q112" s="28" t="s">
        <v>829</v>
      </c>
    </row>
    <row r="113" spans="3:17" s="77" customFormat="1" ht="54" customHeight="1">
      <c r="C113" s="580"/>
      <c r="D113" s="581"/>
      <c r="E113" s="581"/>
      <c r="F113" s="582"/>
      <c r="G113" s="583"/>
      <c r="H113" s="584"/>
      <c r="I113" s="583"/>
      <c r="J113" s="585"/>
      <c r="K113" s="586"/>
      <c r="L113" s="581"/>
      <c r="M113" s="586"/>
      <c r="N113" s="581"/>
      <c r="O113" s="581"/>
      <c r="P113" s="587"/>
      <c r="Q113" s="588"/>
    </row>
    <row r="114" spans="1:17" s="77" customFormat="1" ht="12.75" thickBot="1">
      <c r="A114" s="1041">
        <v>8</v>
      </c>
      <c r="B114" s="1041"/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</row>
    <row r="115" spans="1:17" s="125" customFormat="1" ht="37.5" customHeight="1" thickBot="1" thickTop="1">
      <c r="A115" s="122" t="s">
        <v>264</v>
      </c>
      <c r="B115" s="84"/>
      <c r="C115" s="123" t="s">
        <v>1437</v>
      </c>
      <c r="D115" s="123" t="s">
        <v>265</v>
      </c>
      <c r="E115" s="123" t="s">
        <v>349</v>
      </c>
      <c r="F115" s="123" t="s">
        <v>252</v>
      </c>
      <c r="G115" s="123" t="s">
        <v>350</v>
      </c>
      <c r="H115" s="123" t="s">
        <v>1439</v>
      </c>
      <c r="I115" s="126" t="s">
        <v>1438</v>
      </c>
      <c r="J115" s="123" t="s">
        <v>1441</v>
      </c>
      <c r="K115" s="123" t="s">
        <v>353</v>
      </c>
      <c r="L115" s="123" t="s">
        <v>352</v>
      </c>
      <c r="M115" s="123" t="s">
        <v>354</v>
      </c>
      <c r="N115" s="123" t="s">
        <v>1442</v>
      </c>
      <c r="O115" s="123" t="s">
        <v>355</v>
      </c>
      <c r="P115" s="123" t="s">
        <v>356</v>
      </c>
      <c r="Q115" s="123" t="s">
        <v>351</v>
      </c>
    </row>
    <row r="116" spans="1:17" s="87" customFormat="1" ht="5.25" customHeight="1" thickTop="1">
      <c r="A116" s="83"/>
      <c r="B116" s="84"/>
      <c r="C116" s="85"/>
      <c r="D116" s="85"/>
      <c r="E116" s="85"/>
      <c r="F116" s="85"/>
      <c r="G116" s="85"/>
      <c r="H116" s="85"/>
      <c r="I116" s="95"/>
      <c r="J116" s="86"/>
      <c r="K116" s="86"/>
      <c r="L116" s="86"/>
      <c r="M116" s="86"/>
      <c r="N116" s="86"/>
      <c r="O116" s="86"/>
      <c r="P116" s="86"/>
      <c r="Q116" s="86"/>
    </row>
    <row r="117" spans="1:17" ht="60">
      <c r="A117" s="100" t="s">
        <v>342</v>
      </c>
      <c r="B117" s="89"/>
      <c r="C117" s="227">
        <v>4</v>
      </c>
      <c r="D117" s="227" t="s">
        <v>58</v>
      </c>
      <c r="E117" s="227" t="s">
        <v>417</v>
      </c>
      <c r="F117" s="207" t="s">
        <v>409</v>
      </c>
      <c r="G117" s="229" t="s">
        <v>733</v>
      </c>
      <c r="H117" s="228" t="s">
        <v>69</v>
      </c>
      <c r="I117" s="229">
        <v>0.165</v>
      </c>
      <c r="J117" s="230">
        <v>1.155</v>
      </c>
      <c r="K117" s="231">
        <v>12000</v>
      </c>
      <c r="L117" s="231"/>
      <c r="M117" s="231">
        <v>578</v>
      </c>
      <c r="N117" s="227" t="s">
        <v>75</v>
      </c>
      <c r="O117" s="227"/>
      <c r="P117" s="560"/>
      <c r="Q117" s="545" t="s">
        <v>1309</v>
      </c>
    </row>
    <row r="118" spans="1:25" ht="72">
      <c r="A118" s="42"/>
      <c r="B118" s="42"/>
      <c r="C118" s="200">
        <v>5</v>
      </c>
      <c r="D118" s="200" t="s">
        <v>62</v>
      </c>
      <c r="E118" s="200" t="s">
        <v>119</v>
      </c>
      <c r="F118" s="498" t="s">
        <v>1422</v>
      </c>
      <c r="G118" s="200" t="s">
        <v>1337</v>
      </c>
      <c r="H118" s="200"/>
      <c r="I118" s="210">
        <v>1.558</v>
      </c>
      <c r="J118" s="200"/>
      <c r="K118" s="212">
        <v>28547.31688</v>
      </c>
      <c r="L118" s="200"/>
      <c r="M118" s="200"/>
      <c r="N118" s="200" t="s">
        <v>418</v>
      </c>
      <c r="O118" s="200"/>
      <c r="P118" s="200"/>
      <c r="Q118" s="499" t="s">
        <v>1436</v>
      </c>
      <c r="R118" s="99"/>
      <c r="S118" s="99"/>
      <c r="T118" s="99"/>
      <c r="U118" s="99"/>
      <c r="V118" s="99"/>
      <c r="W118" s="99"/>
      <c r="X118" s="99"/>
      <c r="Y118" s="99"/>
    </row>
    <row r="119" spans="1:25" ht="24">
      <c r="A119" s="42"/>
      <c r="B119" s="42"/>
      <c r="C119" s="200">
        <v>6</v>
      </c>
      <c r="D119" s="200" t="s">
        <v>462</v>
      </c>
      <c r="E119" s="200" t="s">
        <v>543</v>
      </c>
      <c r="F119" s="499" t="s">
        <v>1423</v>
      </c>
      <c r="G119" s="200" t="s">
        <v>1338</v>
      </c>
      <c r="H119" s="200"/>
      <c r="I119" s="200">
        <v>1.149</v>
      </c>
      <c r="J119" s="200"/>
      <c r="K119" s="212">
        <v>7260</v>
      </c>
      <c r="L119" s="200"/>
      <c r="M119" s="200"/>
      <c r="N119" s="200" t="s">
        <v>418</v>
      </c>
      <c r="O119" s="200"/>
      <c r="P119" s="200"/>
      <c r="Q119" s="499" t="s">
        <v>1339</v>
      </c>
      <c r="R119" s="99"/>
      <c r="S119" s="99"/>
      <c r="T119" s="99"/>
      <c r="U119" s="99"/>
      <c r="V119" s="99"/>
      <c r="W119" s="99"/>
      <c r="X119" s="99"/>
      <c r="Y119" s="99"/>
    </row>
    <row r="120" spans="1:25" ht="24">
      <c r="A120" s="42"/>
      <c r="B120" s="42"/>
      <c r="C120" s="200">
        <v>7</v>
      </c>
      <c r="D120" s="500" t="s">
        <v>253</v>
      </c>
      <c r="E120" s="200" t="s">
        <v>419</v>
      </c>
      <c r="F120" s="501" t="s">
        <v>1340</v>
      </c>
      <c r="G120" s="519" t="s">
        <v>1341</v>
      </c>
      <c r="H120" s="520"/>
      <c r="I120" s="521">
        <v>0.8200000000000003</v>
      </c>
      <c r="J120" s="200"/>
      <c r="K120" s="522">
        <v>6655</v>
      </c>
      <c r="L120" s="200"/>
      <c r="M120" s="200"/>
      <c r="N120" s="200" t="s">
        <v>418</v>
      </c>
      <c r="O120" s="200"/>
      <c r="P120" s="200"/>
      <c r="Q120" s="499" t="s">
        <v>1339</v>
      </c>
      <c r="R120" s="99"/>
      <c r="S120" s="99"/>
      <c r="T120" s="99"/>
      <c r="U120" s="99"/>
      <c r="V120" s="99"/>
      <c r="W120" s="99"/>
      <c r="X120" s="99"/>
      <c r="Y120" s="99"/>
    </row>
    <row r="121" spans="1:25" ht="24">
      <c r="A121" s="42"/>
      <c r="B121" s="42"/>
      <c r="C121" s="200">
        <v>8</v>
      </c>
      <c r="D121" s="500" t="s">
        <v>253</v>
      </c>
      <c r="E121" s="200" t="s">
        <v>419</v>
      </c>
      <c r="F121" s="501" t="s">
        <v>1342</v>
      </c>
      <c r="G121" s="519" t="s">
        <v>1343</v>
      </c>
      <c r="H121" s="520"/>
      <c r="I121" s="521">
        <v>0.2220000000000013</v>
      </c>
      <c r="J121" s="200"/>
      <c r="K121" s="522">
        <v>1815</v>
      </c>
      <c r="L121" s="200"/>
      <c r="M121" s="200"/>
      <c r="N121" s="200" t="s">
        <v>418</v>
      </c>
      <c r="O121" s="200"/>
      <c r="P121" s="200"/>
      <c r="Q121" s="499" t="s">
        <v>1339</v>
      </c>
      <c r="R121" s="99"/>
      <c r="S121" s="99"/>
      <c r="T121" s="99"/>
      <c r="U121" s="99"/>
      <c r="V121" s="99"/>
      <c r="W121" s="99"/>
      <c r="X121" s="99"/>
      <c r="Y121" s="99"/>
    </row>
    <row r="122" spans="1:25" ht="24">
      <c r="A122" s="42"/>
      <c r="B122" s="42"/>
      <c r="C122" s="200">
        <v>9</v>
      </c>
      <c r="D122" s="500" t="s">
        <v>253</v>
      </c>
      <c r="E122" s="200" t="s">
        <v>419</v>
      </c>
      <c r="F122" s="501" t="s">
        <v>1344</v>
      </c>
      <c r="G122" s="519" t="s">
        <v>1345</v>
      </c>
      <c r="H122" s="520"/>
      <c r="I122" s="521">
        <v>0.7019999999999982</v>
      </c>
      <c r="J122" s="200"/>
      <c r="K122" s="522">
        <v>5687</v>
      </c>
      <c r="L122" s="200"/>
      <c r="M122" s="200"/>
      <c r="N122" s="200" t="s">
        <v>418</v>
      </c>
      <c r="O122" s="200"/>
      <c r="P122" s="200"/>
      <c r="Q122" s="499" t="s">
        <v>1339</v>
      </c>
      <c r="R122" s="99"/>
      <c r="S122" s="99"/>
      <c r="T122" s="99"/>
      <c r="U122" s="99"/>
      <c r="V122" s="99"/>
      <c r="W122" s="99"/>
      <c r="X122" s="99"/>
      <c r="Y122" s="99"/>
    </row>
    <row r="123" spans="1:25" ht="24">
      <c r="A123" s="42"/>
      <c r="B123" s="42"/>
      <c r="C123" s="200">
        <v>10</v>
      </c>
      <c r="D123" s="500" t="s">
        <v>253</v>
      </c>
      <c r="E123" s="200" t="s">
        <v>419</v>
      </c>
      <c r="F123" s="501" t="s">
        <v>1346</v>
      </c>
      <c r="G123" s="519" t="s">
        <v>1347</v>
      </c>
      <c r="H123" s="520"/>
      <c r="I123" s="521">
        <v>0.2029999999999994</v>
      </c>
      <c r="J123" s="200"/>
      <c r="K123" s="522">
        <v>1694</v>
      </c>
      <c r="L123" s="200"/>
      <c r="M123" s="200"/>
      <c r="N123" s="200" t="s">
        <v>418</v>
      </c>
      <c r="O123" s="200"/>
      <c r="P123" s="200"/>
      <c r="Q123" s="499" t="s">
        <v>1339</v>
      </c>
      <c r="R123" s="99"/>
      <c r="S123" s="99"/>
      <c r="T123" s="99"/>
      <c r="U123" s="99"/>
      <c r="V123" s="99"/>
      <c r="W123" s="99"/>
      <c r="X123" s="99"/>
      <c r="Y123" s="99"/>
    </row>
    <row r="124" spans="1:25" ht="48">
      <c r="A124" s="42"/>
      <c r="B124" s="42"/>
      <c r="C124" s="200">
        <v>11</v>
      </c>
      <c r="D124" s="200" t="s">
        <v>78</v>
      </c>
      <c r="E124" s="200" t="s">
        <v>119</v>
      </c>
      <c r="F124" s="501" t="s">
        <v>1424</v>
      </c>
      <c r="G124" s="200" t="s">
        <v>1348</v>
      </c>
      <c r="H124" s="200"/>
      <c r="I124" s="210">
        <v>0.982</v>
      </c>
      <c r="J124" s="200"/>
      <c r="K124" s="212">
        <v>9680</v>
      </c>
      <c r="L124" s="200"/>
      <c r="M124" s="200"/>
      <c r="N124" s="200" t="s">
        <v>418</v>
      </c>
      <c r="O124" s="200"/>
      <c r="P124" s="200"/>
      <c r="Q124" s="499" t="s">
        <v>1339</v>
      </c>
      <c r="R124" s="99"/>
      <c r="S124" s="99"/>
      <c r="T124" s="99"/>
      <c r="U124" s="99"/>
      <c r="V124" s="99"/>
      <c r="W124" s="99"/>
      <c r="X124" s="99"/>
      <c r="Y124" s="99"/>
    </row>
    <row r="125" spans="1:25" ht="48">
      <c r="A125" s="42"/>
      <c r="B125" s="42"/>
      <c r="C125" s="200">
        <v>12</v>
      </c>
      <c r="D125" s="200" t="s">
        <v>1349</v>
      </c>
      <c r="E125" s="502" t="s">
        <v>417</v>
      </c>
      <c r="F125" s="499" t="s">
        <v>1350</v>
      </c>
      <c r="G125" s="200" t="s">
        <v>1351</v>
      </c>
      <c r="H125" s="210"/>
      <c r="I125" s="210">
        <v>0.15</v>
      </c>
      <c r="J125" s="200"/>
      <c r="K125" s="523">
        <v>7221.16604</v>
      </c>
      <c r="L125" s="200"/>
      <c r="M125" s="200"/>
      <c r="N125" s="200" t="s">
        <v>1430</v>
      </c>
      <c r="O125" s="200"/>
      <c r="P125" s="200"/>
      <c r="Q125" s="504" t="s">
        <v>1352</v>
      </c>
      <c r="R125"/>
      <c r="S125" s="81"/>
      <c r="T125" s="81"/>
      <c r="U125" s="477"/>
      <c r="V125" s="478"/>
      <c r="W125" s="479"/>
      <c r="X125" s="480"/>
      <c r="Y125" s="481"/>
    </row>
    <row r="126" spans="1:25" ht="36">
      <c r="A126" s="42"/>
      <c r="B126" s="42"/>
      <c r="C126" s="200">
        <v>13</v>
      </c>
      <c r="D126" s="200" t="s">
        <v>1353</v>
      </c>
      <c r="E126" s="502" t="s">
        <v>419</v>
      </c>
      <c r="F126" s="499" t="s">
        <v>1354</v>
      </c>
      <c r="G126" s="210" t="s">
        <v>1355</v>
      </c>
      <c r="H126" s="210"/>
      <c r="I126" s="210">
        <v>0.16000000000000014</v>
      </c>
      <c r="J126" s="200"/>
      <c r="K126" s="523">
        <v>3000</v>
      </c>
      <c r="L126" s="200"/>
      <c r="M126" s="200"/>
      <c r="N126" s="200" t="s">
        <v>418</v>
      </c>
      <c r="O126" s="200"/>
      <c r="P126" s="200"/>
      <c r="Q126" s="504" t="s">
        <v>1356</v>
      </c>
      <c r="R126"/>
      <c r="S126" s="477"/>
      <c r="T126" s="477"/>
      <c r="U126" s="477"/>
      <c r="V126" s="478"/>
      <c r="W126" s="479"/>
      <c r="X126" s="480"/>
      <c r="Y126" s="481"/>
    </row>
    <row r="127" spans="1:25" ht="36">
      <c r="A127" s="42"/>
      <c r="B127" s="42"/>
      <c r="C127" s="200">
        <v>14</v>
      </c>
      <c r="D127" s="200" t="s">
        <v>78</v>
      </c>
      <c r="E127" s="502" t="s">
        <v>419</v>
      </c>
      <c r="F127" s="499" t="s">
        <v>1357</v>
      </c>
      <c r="G127" s="210" t="s">
        <v>1358</v>
      </c>
      <c r="H127" s="210"/>
      <c r="I127" s="210">
        <v>0.04899999999999949</v>
      </c>
      <c r="J127" s="200"/>
      <c r="K127" s="523">
        <v>6000</v>
      </c>
      <c r="L127" s="200"/>
      <c r="M127" s="200"/>
      <c r="N127" s="200" t="s">
        <v>1431</v>
      </c>
      <c r="O127" s="200"/>
      <c r="P127" s="200"/>
      <c r="Q127" s="504" t="s">
        <v>1359</v>
      </c>
      <c r="R127"/>
      <c r="S127" s="477"/>
      <c r="T127" s="477"/>
      <c r="U127" s="477"/>
      <c r="V127" s="478"/>
      <c r="W127" s="479"/>
      <c r="X127" s="480"/>
      <c r="Y127" s="481"/>
    </row>
    <row r="128" spans="3:17" s="77" customFormat="1" ht="50.25" customHeight="1">
      <c r="C128" s="580"/>
      <c r="D128" s="581"/>
      <c r="E128" s="581"/>
      <c r="F128" s="582"/>
      <c r="G128" s="583"/>
      <c r="H128" s="584"/>
      <c r="I128" s="583"/>
      <c r="J128" s="585"/>
      <c r="K128" s="586"/>
      <c r="L128" s="581"/>
      <c r="M128" s="586"/>
      <c r="N128" s="581"/>
      <c r="O128" s="581"/>
      <c r="P128" s="587"/>
      <c r="Q128" s="588"/>
    </row>
    <row r="129" spans="1:17" s="77" customFormat="1" ht="12.75" customHeight="1" thickBot="1">
      <c r="A129" s="1041">
        <v>9</v>
      </c>
      <c r="B129" s="1041"/>
      <c r="C129" s="1041"/>
      <c r="D129" s="1041"/>
      <c r="E129" s="1041"/>
      <c r="F129" s="1041"/>
      <c r="G129" s="1041"/>
      <c r="H129" s="1041"/>
      <c r="I129" s="1041"/>
      <c r="J129" s="1041"/>
      <c r="K129" s="1041"/>
      <c r="L129" s="1041"/>
      <c r="M129" s="1041"/>
      <c r="N129" s="1041"/>
      <c r="O129" s="1041"/>
      <c r="P129" s="1041"/>
      <c r="Q129" s="1041"/>
    </row>
    <row r="130" spans="1:17" s="125" customFormat="1" ht="37.5" customHeight="1" thickBot="1" thickTop="1">
      <c r="A130" s="122" t="s">
        <v>264</v>
      </c>
      <c r="B130" s="84"/>
      <c r="C130" s="123" t="s">
        <v>1437</v>
      </c>
      <c r="D130" s="123" t="s">
        <v>265</v>
      </c>
      <c r="E130" s="123" t="s">
        <v>349</v>
      </c>
      <c r="F130" s="123" t="s">
        <v>252</v>
      </c>
      <c r="G130" s="123" t="s">
        <v>350</v>
      </c>
      <c r="H130" s="123" t="s">
        <v>1439</v>
      </c>
      <c r="I130" s="126" t="s">
        <v>1438</v>
      </c>
      <c r="J130" s="123" t="s">
        <v>1441</v>
      </c>
      <c r="K130" s="123" t="s">
        <v>353</v>
      </c>
      <c r="L130" s="123" t="s">
        <v>352</v>
      </c>
      <c r="M130" s="123" t="s">
        <v>354</v>
      </c>
      <c r="N130" s="123" t="s">
        <v>1442</v>
      </c>
      <c r="O130" s="123" t="s">
        <v>355</v>
      </c>
      <c r="P130" s="123" t="s">
        <v>356</v>
      </c>
      <c r="Q130" s="123" t="s">
        <v>351</v>
      </c>
    </row>
    <row r="131" spans="1:17" s="87" customFormat="1" ht="5.25" customHeight="1" thickTop="1">
      <c r="A131" s="83"/>
      <c r="B131" s="84"/>
      <c r="C131" s="85"/>
      <c r="D131" s="85"/>
      <c r="E131" s="85"/>
      <c r="F131" s="85"/>
      <c r="G131" s="85"/>
      <c r="H131" s="85"/>
      <c r="I131" s="95"/>
      <c r="J131" s="86"/>
      <c r="K131" s="86"/>
      <c r="L131" s="86"/>
      <c r="M131" s="86"/>
      <c r="N131" s="86"/>
      <c r="O131" s="86"/>
      <c r="P131" s="86"/>
      <c r="Q131" s="86"/>
    </row>
    <row r="132" spans="1:25" ht="48">
      <c r="A132" s="42"/>
      <c r="B132" s="42"/>
      <c r="C132" s="200">
        <v>15</v>
      </c>
      <c r="D132" s="200" t="s">
        <v>1360</v>
      </c>
      <c r="E132" s="503" t="s">
        <v>74</v>
      </c>
      <c r="F132" s="499" t="s">
        <v>1361</v>
      </c>
      <c r="G132" s="210" t="s">
        <v>1362</v>
      </c>
      <c r="H132" s="520"/>
      <c r="I132" s="210">
        <v>0.929</v>
      </c>
      <c r="J132" s="200"/>
      <c r="K132" s="523">
        <v>23922</v>
      </c>
      <c r="L132" s="200"/>
      <c r="M132" s="200"/>
      <c r="N132" s="200" t="s">
        <v>418</v>
      </c>
      <c r="O132" s="200"/>
      <c r="P132" s="200"/>
      <c r="Q132" s="504" t="s">
        <v>1363</v>
      </c>
      <c r="R132"/>
      <c r="S132" s="477"/>
      <c r="T132" s="477"/>
      <c r="U132" s="477"/>
      <c r="V132" s="478"/>
      <c r="W132" s="479"/>
      <c r="X132"/>
      <c r="Y132"/>
    </row>
    <row r="133" spans="1:25" ht="48">
      <c r="A133" s="42"/>
      <c r="B133" s="42"/>
      <c r="C133" s="200">
        <v>16</v>
      </c>
      <c r="D133" s="200" t="s">
        <v>1364</v>
      </c>
      <c r="E133" s="503" t="s">
        <v>417</v>
      </c>
      <c r="F133" s="499" t="s">
        <v>1365</v>
      </c>
      <c r="G133" s="210" t="s">
        <v>1366</v>
      </c>
      <c r="H133" s="520"/>
      <c r="I133" s="210">
        <v>0.363</v>
      </c>
      <c r="J133" s="200"/>
      <c r="K133" s="523">
        <v>17794</v>
      </c>
      <c r="L133" s="200"/>
      <c r="M133" s="200"/>
      <c r="N133" s="200" t="s">
        <v>418</v>
      </c>
      <c r="O133" s="200"/>
      <c r="P133" s="200"/>
      <c r="Q133" s="504" t="s">
        <v>1367</v>
      </c>
      <c r="R133"/>
      <c r="S133" s="477"/>
      <c r="T133" s="477"/>
      <c r="U133" s="477"/>
      <c r="V133" s="478"/>
      <c r="W133" s="479"/>
      <c r="X133"/>
      <c r="Y133"/>
    </row>
    <row r="134" spans="1:25" ht="36">
      <c r="A134" s="42"/>
      <c r="B134" s="42"/>
      <c r="C134" s="200">
        <v>17</v>
      </c>
      <c r="D134" s="200" t="s">
        <v>371</v>
      </c>
      <c r="E134" s="502" t="s">
        <v>419</v>
      </c>
      <c r="F134" s="499" t="s">
        <v>1368</v>
      </c>
      <c r="G134" s="210" t="s">
        <v>1369</v>
      </c>
      <c r="H134" s="520"/>
      <c r="I134" s="210">
        <v>0.6240000000000023</v>
      </c>
      <c r="J134" s="200"/>
      <c r="K134" s="523">
        <v>6000</v>
      </c>
      <c r="L134" s="200"/>
      <c r="M134" s="200"/>
      <c r="N134" s="200" t="s">
        <v>418</v>
      </c>
      <c r="O134" s="200"/>
      <c r="P134" s="200"/>
      <c r="Q134" s="504" t="s">
        <v>1356</v>
      </c>
      <c r="R134"/>
      <c r="S134" s="477"/>
      <c r="T134" s="477"/>
      <c r="U134" s="477"/>
      <c r="V134" s="478"/>
      <c r="W134" s="479"/>
      <c r="X134"/>
      <c r="Y134"/>
    </row>
    <row r="135" spans="1:25" ht="24">
      <c r="A135" s="36"/>
      <c r="B135" s="42"/>
      <c r="C135" s="200">
        <v>18</v>
      </c>
      <c r="D135" s="200" t="s">
        <v>255</v>
      </c>
      <c r="E135" s="200" t="s">
        <v>543</v>
      </c>
      <c r="F135" s="499" t="s">
        <v>1370</v>
      </c>
      <c r="G135" s="200" t="s">
        <v>1371</v>
      </c>
      <c r="H135" s="200"/>
      <c r="I135" s="200">
        <v>0.293</v>
      </c>
      <c r="J135" s="200"/>
      <c r="K135" s="212">
        <v>2484.581</v>
      </c>
      <c r="L135" s="200"/>
      <c r="M135" s="200"/>
      <c r="N135" s="200" t="s">
        <v>418</v>
      </c>
      <c r="O135" s="200"/>
      <c r="P135" s="200"/>
      <c r="Q135" s="504" t="s">
        <v>1372</v>
      </c>
      <c r="R135"/>
      <c r="S135"/>
      <c r="T135"/>
      <c r="U135"/>
      <c r="V135"/>
      <c r="W135"/>
      <c r="X135"/>
      <c r="Y135"/>
    </row>
    <row r="136" spans="1:25" ht="36">
      <c r="A136" s="42"/>
      <c r="B136" s="42"/>
      <c r="C136" s="200">
        <v>19</v>
      </c>
      <c r="D136" s="200" t="s">
        <v>254</v>
      </c>
      <c r="E136" s="503" t="s">
        <v>417</v>
      </c>
      <c r="F136" s="504" t="s">
        <v>1373</v>
      </c>
      <c r="G136" s="524" t="s">
        <v>1374</v>
      </c>
      <c r="H136" s="520"/>
      <c r="I136" s="210">
        <v>0.5800000000000001</v>
      </c>
      <c r="J136" s="200"/>
      <c r="K136" s="523">
        <v>15000</v>
      </c>
      <c r="L136" s="200"/>
      <c r="M136" s="200"/>
      <c r="N136" s="200" t="s">
        <v>418</v>
      </c>
      <c r="O136" s="200"/>
      <c r="P136" s="200"/>
      <c r="Q136" s="504" t="s">
        <v>1356</v>
      </c>
      <c r="R136"/>
      <c r="S136" s="482"/>
      <c r="T136" s="482"/>
      <c r="U136" s="477"/>
      <c r="V136" s="478"/>
      <c r="W136" s="479"/>
      <c r="X136"/>
      <c r="Y136"/>
    </row>
    <row r="137" spans="1:25" ht="48">
      <c r="A137" s="42"/>
      <c r="B137" s="42"/>
      <c r="C137" s="200">
        <v>20</v>
      </c>
      <c r="D137" s="200" t="s">
        <v>420</v>
      </c>
      <c r="E137" s="500" t="s">
        <v>431</v>
      </c>
      <c r="F137" s="499" t="s">
        <v>1375</v>
      </c>
      <c r="G137" s="210" t="s">
        <v>1376</v>
      </c>
      <c r="H137" s="210"/>
      <c r="I137" s="210">
        <v>0.4499999999999993</v>
      </c>
      <c r="J137" s="200"/>
      <c r="K137" s="523">
        <v>30000</v>
      </c>
      <c r="L137" s="200"/>
      <c r="M137" s="200"/>
      <c r="N137" s="200" t="s">
        <v>418</v>
      </c>
      <c r="O137" s="200"/>
      <c r="P137" s="200"/>
      <c r="Q137" s="504" t="s">
        <v>1356</v>
      </c>
      <c r="R137"/>
      <c r="S137" s="477"/>
      <c r="T137" s="483"/>
      <c r="U137" s="477"/>
      <c r="V137" s="478"/>
      <c r="W137" s="479"/>
      <c r="X137" s="480"/>
      <c r="Y137" s="484"/>
    </row>
    <row r="138" spans="1:17" ht="72">
      <c r="A138" s="100" t="s">
        <v>115</v>
      </c>
      <c r="B138" s="89"/>
      <c r="C138" s="156">
        <v>21</v>
      </c>
      <c r="D138" s="219" t="s">
        <v>479</v>
      </c>
      <c r="E138" s="156" t="s">
        <v>417</v>
      </c>
      <c r="F138" s="161" t="s">
        <v>480</v>
      </c>
      <c r="G138" s="157" t="s">
        <v>481</v>
      </c>
      <c r="H138" s="158" t="s">
        <v>482</v>
      </c>
      <c r="I138" s="157" t="s">
        <v>483</v>
      </c>
      <c r="J138" s="156" t="s">
        <v>484</v>
      </c>
      <c r="K138" s="160" t="s">
        <v>485</v>
      </c>
      <c r="L138" s="156" t="s">
        <v>486</v>
      </c>
      <c r="M138" s="160" t="s">
        <v>487</v>
      </c>
      <c r="N138" s="156" t="s">
        <v>488</v>
      </c>
      <c r="O138" s="156" t="s">
        <v>489</v>
      </c>
      <c r="P138" s="561"/>
      <c r="Q138" s="537" t="s">
        <v>490</v>
      </c>
    </row>
    <row r="139" spans="1:17" ht="48">
      <c r="A139" s="100" t="s">
        <v>336</v>
      </c>
      <c r="B139" s="89"/>
      <c r="C139" s="505">
        <v>22</v>
      </c>
      <c r="D139" s="505" t="s">
        <v>68</v>
      </c>
      <c r="E139" s="505" t="s">
        <v>417</v>
      </c>
      <c r="F139" s="606" t="s">
        <v>406</v>
      </c>
      <c r="G139" s="505" t="s">
        <v>1381</v>
      </c>
      <c r="H139" s="505" t="s">
        <v>414</v>
      </c>
      <c r="I139" s="525">
        <v>9.759999999999998</v>
      </c>
      <c r="J139" s="505"/>
      <c r="K139" s="526">
        <v>81000</v>
      </c>
      <c r="L139" s="505"/>
      <c r="M139" s="607">
        <v>1766</v>
      </c>
      <c r="N139" s="505" t="s">
        <v>670</v>
      </c>
      <c r="O139" s="505"/>
      <c r="P139" s="505"/>
      <c r="Q139" s="507" t="s">
        <v>1115</v>
      </c>
    </row>
    <row r="140" spans="1:25" ht="36">
      <c r="A140" s="42"/>
      <c r="B140" s="42"/>
      <c r="C140" s="505">
        <v>23</v>
      </c>
      <c r="D140" s="505" t="s">
        <v>825</v>
      </c>
      <c r="E140" s="506" t="s">
        <v>74</v>
      </c>
      <c r="F140" s="507" t="s">
        <v>1377</v>
      </c>
      <c r="G140" s="525" t="s">
        <v>1378</v>
      </c>
      <c r="H140" s="525"/>
      <c r="I140" s="525">
        <v>0.6199999999999999</v>
      </c>
      <c r="J140" s="505"/>
      <c r="K140" s="526">
        <v>26500</v>
      </c>
      <c r="L140" s="505"/>
      <c r="M140" s="505"/>
      <c r="N140" s="505" t="s">
        <v>1431</v>
      </c>
      <c r="O140" s="505"/>
      <c r="P140" s="505"/>
      <c r="Q140" s="609" t="s">
        <v>1428</v>
      </c>
      <c r="R140"/>
      <c r="S140" s="477"/>
      <c r="T140" s="477"/>
      <c r="U140" s="477"/>
      <c r="V140" s="478"/>
      <c r="W140" s="479"/>
      <c r="X140" s="480"/>
      <c r="Y140" s="481"/>
    </row>
    <row r="141" spans="1:25" ht="48">
      <c r="A141" s="42"/>
      <c r="B141" s="42"/>
      <c r="C141" s="505">
        <v>24</v>
      </c>
      <c r="D141" s="505" t="s">
        <v>441</v>
      </c>
      <c r="E141" s="506" t="s">
        <v>74</v>
      </c>
      <c r="F141" s="507" t="s">
        <v>1379</v>
      </c>
      <c r="G141" s="525" t="s">
        <v>1380</v>
      </c>
      <c r="H141" s="525"/>
      <c r="I141" s="525">
        <v>0.3279999999999994</v>
      </c>
      <c r="J141" s="505"/>
      <c r="K141" s="526">
        <v>15000</v>
      </c>
      <c r="L141" s="505"/>
      <c r="M141" s="505"/>
      <c r="N141" s="505"/>
      <c r="O141" s="505"/>
      <c r="P141" s="505"/>
      <c r="Q141" s="609" t="s">
        <v>1429</v>
      </c>
      <c r="R141"/>
      <c r="S141" s="477"/>
      <c r="T141" s="477"/>
      <c r="U141" s="477"/>
      <c r="V141" s="478"/>
      <c r="W141" s="479"/>
      <c r="X141" s="480"/>
      <c r="Y141" s="481"/>
    </row>
    <row r="142" spans="1:25" ht="24">
      <c r="A142" s="42"/>
      <c r="B142" s="42"/>
      <c r="C142" s="505">
        <v>25</v>
      </c>
      <c r="D142" s="505" t="s">
        <v>1382</v>
      </c>
      <c r="E142" s="506" t="s">
        <v>417</v>
      </c>
      <c r="F142" s="507" t="s">
        <v>1383</v>
      </c>
      <c r="G142" s="505" t="s">
        <v>1384</v>
      </c>
      <c r="H142" s="525"/>
      <c r="I142" s="525">
        <v>0.9399999999999995</v>
      </c>
      <c r="J142" s="505"/>
      <c r="K142" s="526">
        <v>128910.637</v>
      </c>
      <c r="L142" s="505"/>
      <c r="M142" s="505"/>
      <c r="N142" s="505" t="s">
        <v>83</v>
      </c>
      <c r="O142" s="505"/>
      <c r="P142" s="505"/>
      <c r="Q142" s="609" t="s">
        <v>1428</v>
      </c>
      <c r="R142"/>
      <c r="S142" s="81"/>
      <c r="T142" s="81"/>
      <c r="U142" s="477"/>
      <c r="V142" s="478"/>
      <c r="W142" s="479"/>
      <c r="X142" s="480"/>
      <c r="Y142" s="481"/>
    </row>
    <row r="143" spans="1:17" s="77" customFormat="1" ht="18.75" customHeight="1" thickBot="1">
      <c r="A143" s="1041">
        <v>10</v>
      </c>
      <c r="B143" s="1041"/>
      <c r="C143" s="1041"/>
      <c r="D143" s="1041"/>
      <c r="E143" s="1041"/>
      <c r="F143" s="1041"/>
      <c r="G143" s="1041"/>
      <c r="H143" s="1041"/>
      <c r="I143" s="1041"/>
      <c r="J143" s="1041"/>
      <c r="K143" s="1041"/>
      <c r="L143" s="1041"/>
      <c r="M143" s="1041"/>
      <c r="N143" s="1041"/>
      <c r="O143" s="1041"/>
      <c r="P143" s="1041"/>
      <c r="Q143" s="1041"/>
    </row>
    <row r="144" spans="1:17" s="125" customFormat="1" ht="37.5" customHeight="1" thickBot="1" thickTop="1">
      <c r="A144" s="122" t="s">
        <v>264</v>
      </c>
      <c r="B144" s="84"/>
      <c r="C144" s="123" t="s">
        <v>1437</v>
      </c>
      <c r="D144" s="123" t="s">
        <v>265</v>
      </c>
      <c r="E144" s="123" t="s">
        <v>349</v>
      </c>
      <c r="F144" s="123" t="s">
        <v>252</v>
      </c>
      <c r="G144" s="123" t="s">
        <v>350</v>
      </c>
      <c r="H144" s="123" t="s">
        <v>1439</v>
      </c>
      <c r="I144" s="126" t="s">
        <v>1438</v>
      </c>
      <c r="J144" s="123" t="s">
        <v>1441</v>
      </c>
      <c r="K144" s="123" t="s">
        <v>353</v>
      </c>
      <c r="L144" s="123" t="s">
        <v>352</v>
      </c>
      <c r="M144" s="123" t="s">
        <v>354</v>
      </c>
      <c r="N144" s="123" t="s">
        <v>1442</v>
      </c>
      <c r="O144" s="123" t="s">
        <v>355</v>
      </c>
      <c r="P144" s="123" t="s">
        <v>356</v>
      </c>
      <c r="Q144" s="123" t="s">
        <v>351</v>
      </c>
    </row>
    <row r="145" spans="1:17" s="87" customFormat="1" ht="5.25" customHeight="1" thickTop="1">
      <c r="A145" s="83"/>
      <c r="B145" s="84"/>
      <c r="C145" s="85"/>
      <c r="D145" s="85"/>
      <c r="E145" s="85"/>
      <c r="F145" s="85"/>
      <c r="G145" s="85"/>
      <c r="H145" s="85"/>
      <c r="I145" s="95"/>
      <c r="J145" s="86"/>
      <c r="K145" s="86"/>
      <c r="L145" s="86"/>
      <c r="M145" s="86"/>
      <c r="N145" s="86"/>
      <c r="O145" s="86"/>
      <c r="P145" s="86"/>
      <c r="Q145" s="86"/>
    </row>
    <row r="146" spans="1:25" ht="60">
      <c r="A146" s="42"/>
      <c r="B146" s="42"/>
      <c r="C146" s="505">
        <v>26</v>
      </c>
      <c r="D146" s="505" t="s">
        <v>420</v>
      </c>
      <c r="E146" s="508" t="s">
        <v>431</v>
      </c>
      <c r="F146" s="507" t="s">
        <v>1385</v>
      </c>
      <c r="G146" s="525" t="s">
        <v>1386</v>
      </c>
      <c r="H146" s="525"/>
      <c r="I146" s="525">
        <v>0.120000000000001</v>
      </c>
      <c r="J146" s="505"/>
      <c r="K146" s="526">
        <v>6050</v>
      </c>
      <c r="L146" s="505"/>
      <c r="M146" s="505"/>
      <c r="N146" s="505" t="s">
        <v>418</v>
      </c>
      <c r="O146" s="505"/>
      <c r="P146" s="505"/>
      <c r="Q146" s="609" t="s">
        <v>1387</v>
      </c>
      <c r="R146"/>
      <c r="S146" s="477"/>
      <c r="T146" s="477"/>
      <c r="U146" s="477"/>
      <c r="V146" s="478"/>
      <c r="W146" s="479"/>
      <c r="X146" s="480"/>
      <c r="Y146" s="484"/>
    </row>
    <row r="147" spans="1:25" ht="48">
      <c r="A147" s="42"/>
      <c r="B147" s="42"/>
      <c r="C147" s="505">
        <v>27</v>
      </c>
      <c r="D147" s="505" t="s">
        <v>1388</v>
      </c>
      <c r="E147" s="509" t="s">
        <v>434</v>
      </c>
      <c r="F147" s="507" t="s">
        <v>1389</v>
      </c>
      <c r="G147" s="505" t="s">
        <v>1390</v>
      </c>
      <c r="H147" s="505"/>
      <c r="I147" s="505">
        <v>0.046</v>
      </c>
      <c r="J147" s="505"/>
      <c r="K147" s="526">
        <v>4235</v>
      </c>
      <c r="L147" s="505"/>
      <c r="M147" s="505"/>
      <c r="N147" s="505"/>
      <c r="O147" s="505"/>
      <c r="P147" s="505"/>
      <c r="Q147" s="609" t="s">
        <v>1428</v>
      </c>
      <c r="R147"/>
      <c r="S147" s="81"/>
      <c r="T147" s="81"/>
      <c r="U147" s="81"/>
      <c r="V147" s="479"/>
      <c r="W147" s="479"/>
      <c r="X147" s="480"/>
      <c r="Y147" s="481"/>
    </row>
    <row r="148" spans="1:17" ht="24">
      <c r="A148" s="100" t="s">
        <v>347</v>
      </c>
      <c r="B148" s="89"/>
      <c r="C148" s="57">
        <v>28</v>
      </c>
      <c r="D148" s="57" t="s">
        <v>374</v>
      </c>
      <c r="E148" s="57" t="s">
        <v>123</v>
      </c>
      <c r="F148" s="91" t="s">
        <v>412</v>
      </c>
      <c r="G148" s="57"/>
      <c r="H148" s="57" t="s">
        <v>414</v>
      </c>
      <c r="I148" s="470">
        <v>9.76</v>
      </c>
      <c r="J148" s="470">
        <v>73.2</v>
      </c>
      <c r="K148" s="471">
        <v>170165</v>
      </c>
      <c r="L148" s="57"/>
      <c r="M148" s="57" t="s">
        <v>1323</v>
      </c>
      <c r="N148" s="57" t="s">
        <v>1320</v>
      </c>
      <c r="O148" s="57"/>
      <c r="P148" s="57"/>
      <c r="Q148" s="540" t="s">
        <v>632</v>
      </c>
    </row>
    <row r="149" spans="1:17" ht="48">
      <c r="A149" s="100" t="s">
        <v>343</v>
      </c>
      <c r="B149" s="89"/>
      <c r="C149" s="7">
        <v>29</v>
      </c>
      <c r="D149" s="7" t="s">
        <v>441</v>
      </c>
      <c r="E149" s="7" t="s">
        <v>423</v>
      </c>
      <c r="F149" s="8" t="s">
        <v>442</v>
      </c>
      <c r="G149" s="9"/>
      <c r="H149" s="10" t="s">
        <v>623</v>
      </c>
      <c r="I149" s="9">
        <v>9.3</v>
      </c>
      <c r="J149" s="15">
        <v>88.35</v>
      </c>
      <c r="K149" s="12">
        <v>251115</v>
      </c>
      <c r="L149" s="7"/>
      <c r="M149" s="12">
        <v>2171</v>
      </c>
      <c r="N149" s="57" t="s">
        <v>443</v>
      </c>
      <c r="O149" s="7">
        <v>2</v>
      </c>
      <c r="P149" s="13" t="s">
        <v>444</v>
      </c>
      <c r="Q149" s="539" t="s">
        <v>445</v>
      </c>
    </row>
    <row r="150" spans="1:17" ht="24">
      <c r="A150" s="100" t="s">
        <v>331</v>
      </c>
      <c r="B150" s="89"/>
      <c r="C150" s="30" t="s">
        <v>156</v>
      </c>
      <c r="D150" s="37" t="s">
        <v>420</v>
      </c>
      <c r="E150" s="32" t="s">
        <v>421</v>
      </c>
      <c r="F150" s="38" t="s">
        <v>113</v>
      </c>
      <c r="G150" s="39"/>
      <c r="H150" s="30" t="s">
        <v>414</v>
      </c>
      <c r="I150" s="33">
        <v>4</v>
      </c>
      <c r="J150" s="34">
        <v>38</v>
      </c>
      <c r="K150" s="40">
        <v>200000</v>
      </c>
      <c r="L150" s="40"/>
      <c r="M150" s="35">
        <v>3184</v>
      </c>
      <c r="N150" s="30" t="s">
        <v>114</v>
      </c>
      <c r="O150" s="41"/>
      <c r="P150" s="41"/>
      <c r="Q150" s="542"/>
    </row>
    <row r="151" spans="1:17" ht="24">
      <c r="A151" s="100" t="s">
        <v>330</v>
      </c>
      <c r="B151" s="89"/>
      <c r="C151" s="36" t="s">
        <v>156</v>
      </c>
      <c r="D151" s="36" t="s">
        <v>359</v>
      </c>
      <c r="E151" s="36" t="s">
        <v>119</v>
      </c>
      <c r="F151" s="44" t="s">
        <v>55</v>
      </c>
      <c r="G151" s="36"/>
      <c r="H151" s="36" t="s">
        <v>414</v>
      </c>
      <c r="I151" s="527"/>
      <c r="J151" s="36"/>
      <c r="K151" s="36"/>
      <c r="L151" s="36"/>
      <c r="M151" s="36"/>
      <c r="N151" s="36"/>
      <c r="O151" s="36"/>
      <c r="P151" s="36"/>
      <c r="Q151" s="110"/>
    </row>
    <row r="152" spans="1:23" ht="48">
      <c r="A152" s="100" t="s">
        <v>328</v>
      </c>
      <c r="B152" s="89"/>
      <c r="C152" s="36" t="s">
        <v>156</v>
      </c>
      <c r="D152" s="36" t="s">
        <v>365</v>
      </c>
      <c r="E152" s="36" t="s">
        <v>119</v>
      </c>
      <c r="F152" s="44" t="s">
        <v>615</v>
      </c>
      <c r="G152" s="36"/>
      <c r="H152" s="30" t="s">
        <v>414</v>
      </c>
      <c r="I152" s="527"/>
      <c r="J152" s="36"/>
      <c r="K152" s="36"/>
      <c r="L152" s="36"/>
      <c r="M152" s="36"/>
      <c r="N152" s="36"/>
      <c r="O152" s="36"/>
      <c r="P152" s="36"/>
      <c r="Q152" s="110"/>
      <c r="R152" s="1052"/>
      <c r="S152" s="1053"/>
      <c r="T152" s="1053"/>
      <c r="U152" s="1053"/>
      <c r="V152" s="1053"/>
      <c r="W152" s="1053"/>
    </row>
    <row r="153" spans="1:17" ht="24">
      <c r="A153" s="100" t="s">
        <v>329</v>
      </c>
      <c r="B153" s="89"/>
      <c r="C153" s="36" t="s">
        <v>156</v>
      </c>
      <c r="D153" s="36" t="s">
        <v>370</v>
      </c>
      <c r="E153" s="36" t="s">
        <v>419</v>
      </c>
      <c r="F153" s="44" t="s">
        <v>403</v>
      </c>
      <c r="G153" s="36"/>
      <c r="H153" s="30" t="s">
        <v>414</v>
      </c>
      <c r="I153" s="527"/>
      <c r="J153" s="36"/>
      <c r="K153" s="36"/>
      <c r="L153" s="36"/>
      <c r="M153" s="36"/>
      <c r="N153" s="36"/>
      <c r="O153" s="36"/>
      <c r="P153" s="36"/>
      <c r="Q153" s="110"/>
    </row>
    <row r="154" spans="1:17" ht="46.5" customHeight="1">
      <c r="A154" s="100" t="s">
        <v>285</v>
      </c>
      <c r="B154" s="89"/>
      <c r="C154" s="36" t="s">
        <v>156</v>
      </c>
      <c r="D154" s="36" t="s">
        <v>373</v>
      </c>
      <c r="E154" s="36" t="s">
        <v>121</v>
      </c>
      <c r="F154" s="44" t="s">
        <v>105</v>
      </c>
      <c r="G154" s="36"/>
      <c r="H154" s="30" t="s">
        <v>414</v>
      </c>
      <c r="I154" s="527"/>
      <c r="J154" s="36"/>
      <c r="K154" s="36"/>
      <c r="L154" s="36"/>
      <c r="M154" s="36"/>
      <c r="N154" s="36"/>
      <c r="O154" s="36"/>
      <c r="P154" s="36"/>
      <c r="Q154" s="110"/>
    </row>
    <row r="155" spans="1:17" ht="48">
      <c r="A155" s="100" t="s">
        <v>333</v>
      </c>
      <c r="B155" s="89"/>
      <c r="C155" s="36" t="s">
        <v>156</v>
      </c>
      <c r="D155" s="36" t="s">
        <v>66</v>
      </c>
      <c r="E155" s="42" t="s">
        <v>122</v>
      </c>
      <c r="F155" s="44" t="s">
        <v>404</v>
      </c>
      <c r="G155" s="36"/>
      <c r="H155" s="36" t="s">
        <v>414</v>
      </c>
      <c r="I155" s="527"/>
      <c r="J155" s="36"/>
      <c r="K155" s="36"/>
      <c r="L155" s="36"/>
      <c r="M155" s="36"/>
      <c r="N155" s="36"/>
      <c r="O155" s="36"/>
      <c r="P155" s="36"/>
      <c r="Q155" s="110" t="s">
        <v>555</v>
      </c>
    </row>
    <row r="156" spans="1:17" ht="36">
      <c r="A156" s="100" t="s">
        <v>298</v>
      </c>
      <c r="B156" s="89"/>
      <c r="C156" s="36" t="s">
        <v>156</v>
      </c>
      <c r="D156" s="36" t="s">
        <v>63</v>
      </c>
      <c r="E156" s="36" t="s">
        <v>423</v>
      </c>
      <c r="F156" s="44" t="s">
        <v>633</v>
      </c>
      <c r="G156" s="36" t="s">
        <v>735</v>
      </c>
      <c r="H156" s="36" t="s">
        <v>414</v>
      </c>
      <c r="I156" s="527"/>
      <c r="J156" s="36"/>
      <c r="K156" s="36"/>
      <c r="L156" s="36"/>
      <c r="M156" s="36"/>
      <c r="N156" s="36" t="s">
        <v>670</v>
      </c>
      <c r="O156" s="36"/>
      <c r="P156" s="36"/>
      <c r="Q156" s="512" t="s">
        <v>43</v>
      </c>
    </row>
    <row r="157" spans="1:17" ht="24">
      <c r="A157" s="100" t="s">
        <v>334</v>
      </c>
      <c r="B157" s="89"/>
      <c r="C157" s="36" t="s">
        <v>156</v>
      </c>
      <c r="D157" s="36" t="s">
        <v>65</v>
      </c>
      <c r="E157" s="36" t="s">
        <v>423</v>
      </c>
      <c r="F157" s="44" t="s">
        <v>56</v>
      </c>
      <c r="G157" s="36" t="s">
        <v>616</v>
      </c>
      <c r="H157" s="36" t="s">
        <v>414</v>
      </c>
      <c r="I157" s="527"/>
      <c r="J157" s="36"/>
      <c r="K157" s="36"/>
      <c r="L157" s="36"/>
      <c r="M157" s="36"/>
      <c r="N157" s="36"/>
      <c r="O157" s="36"/>
      <c r="P157" s="36"/>
      <c r="Q157" s="110" t="s">
        <v>736</v>
      </c>
    </row>
    <row r="158" spans="1:17" ht="19.5" customHeight="1">
      <c r="A158" s="77"/>
      <c r="C158" s="589"/>
      <c r="D158" s="589"/>
      <c r="E158" s="589"/>
      <c r="F158" s="79"/>
      <c r="G158" s="589"/>
      <c r="H158" s="589"/>
      <c r="I158" s="590"/>
      <c r="J158" s="589"/>
      <c r="K158" s="589"/>
      <c r="L158" s="589"/>
      <c r="M158" s="589"/>
      <c r="N158" s="589"/>
      <c r="O158" s="589"/>
      <c r="P158" s="589"/>
      <c r="Q158" s="591"/>
    </row>
    <row r="159" spans="1:17" s="77" customFormat="1" ht="12.75" thickBot="1">
      <c r="A159" s="1041">
        <v>11</v>
      </c>
      <c r="B159" s="1041"/>
      <c r="C159" s="1041"/>
      <c r="D159" s="1041"/>
      <c r="E159" s="1041"/>
      <c r="F159" s="1041"/>
      <c r="G159" s="1041"/>
      <c r="H159" s="1041"/>
      <c r="I159" s="1041"/>
      <c r="J159" s="1041"/>
      <c r="K159" s="1041"/>
      <c r="L159" s="1041"/>
      <c r="M159" s="1041"/>
      <c r="N159" s="1041"/>
      <c r="O159" s="1041"/>
      <c r="P159" s="1041"/>
      <c r="Q159" s="1041"/>
    </row>
    <row r="160" spans="1:17" s="125" customFormat="1" ht="37.5" customHeight="1" thickBot="1" thickTop="1">
      <c r="A160" s="122" t="s">
        <v>264</v>
      </c>
      <c r="B160" s="84"/>
      <c r="C160" s="123" t="s">
        <v>1437</v>
      </c>
      <c r="D160" s="123" t="s">
        <v>265</v>
      </c>
      <c r="E160" s="123" t="s">
        <v>349</v>
      </c>
      <c r="F160" s="123" t="s">
        <v>252</v>
      </c>
      <c r="G160" s="123" t="s">
        <v>350</v>
      </c>
      <c r="H160" s="123" t="s">
        <v>1439</v>
      </c>
      <c r="I160" s="126" t="s">
        <v>1438</v>
      </c>
      <c r="J160" s="123" t="s">
        <v>1441</v>
      </c>
      <c r="K160" s="123" t="s">
        <v>353</v>
      </c>
      <c r="L160" s="123" t="s">
        <v>352</v>
      </c>
      <c r="M160" s="123" t="s">
        <v>354</v>
      </c>
      <c r="N160" s="123" t="s">
        <v>1442</v>
      </c>
      <c r="O160" s="123" t="s">
        <v>355</v>
      </c>
      <c r="P160" s="123" t="s">
        <v>356</v>
      </c>
      <c r="Q160" s="123" t="s">
        <v>351</v>
      </c>
    </row>
    <row r="161" spans="1:17" s="87" customFormat="1" ht="5.25" customHeight="1" thickTop="1">
      <c r="A161" s="83"/>
      <c r="B161" s="84"/>
      <c r="C161" s="85"/>
      <c r="D161" s="85"/>
      <c r="E161" s="85"/>
      <c r="F161" s="85"/>
      <c r="G161" s="85"/>
      <c r="H161" s="85"/>
      <c r="I161" s="95"/>
      <c r="J161" s="86"/>
      <c r="K161" s="86"/>
      <c r="L161" s="86"/>
      <c r="M161" s="86"/>
      <c r="N161" s="86"/>
      <c r="O161" s="86"/>
      <c r="P161" s="86"/>
      <c r="Q161" s="86"/>
    </row>
    <row r="162" spans="1:23" ht="36">
      <c r="A162" s="100" t="s">
        <v>335</v>
      </c>
      <c r="B162" s="89"/>
      <c r="C162" s="36" t="s">
        <v>156</v>
      </c>
      <c r="D162" s="36" t="s">
        <v>68</v>
      </c>
      <c r="E162" s="36" t="s">
        <v>417</v>
      </c>
      <c r="F162" s="44" t="s">
        <v>405</v>
      </c>
      <c r="G162" s="36"/>
      <c r="H162" s="36" t="s">
        <v>414</v>
      </c>
      <c r="I162" s="527"/>
      <c r="J162" s="36"/>
      <c r="K162" s="36"/>
      <c r="L162" s="36"/>
      <c r="M162" s="36"/>
      <c r="N162" s="36"/>
      <c r="O162" s="36"/>
      <c r="P162" s="36"/>
      <c r="Q162" s="110"/>
      <c r="R162" s="1052"/>
      <c r="S162" s="1053"/>
      <c r="T162" s="1053"/>
      <c r="U162" s="1053"/>
      <c r="V162" s="1053"/>
      <c r="W162" s="1053"/>
    </row>
    <row r="163" spans="1:25" ht="24">
      <c r="A163" s="36"/>
      <c r="B163" s="42"/>
      <c r="C163" s="36" t="s">
        <v>156</v>
      </c>
      <c r="D163" s="36" t="s">
        <v>462</v>
      </c>
      <c r="E163" s="36" t="s">
        <v>543</v>
      </c>
      <c r="F163" s="110" t="s">
        <v>1106</v>
      </c>
      <c r="G163" s="36" t="s">
        <v>1391</v>
      </c>
      <c r="H163" s="36"/>
      <c r="I163" s="527">
        <v>0.24</v>
      </c>
      <c r="J163" s="36"/>
      <c r="K163" s="474">
        <v>3250.087</v>
      </c>
      <c r="L163" s="36"/>
      <c r="M163" s="36"/>
      <c r="N163" s="36"/>
      <c r="O163" s="36"/>
      <c r="P163" s="36"/>
      <c r="Q163" s="110" t="s">
        <v>1392</v>
      </c>
      <c r="R163"/>
      <c r="S163"/>
      <c r="T163"/>
      <c r="U163"/>
      <c r="V163"/>
      <c r="W163"/>
      <c r="X163"/>
      <c r="Y163"/>
    </row>
    <row r="164" spans="1:25" ht="48">
      <c r="A164" s="36"/>
      <c r="B164" s="42"/>
      <c r="C164" s="36" t="s">
        <v>156</v>
      </c>
      <c r="D164" s="36" t="s">
        <v>416</v>
      </c>
      <c r="E164" s="36" t="s">
        <v>74</v>
      </c>
      <c r="F164" s="510" t="s">
        <v>1425</v>
      </c>
      <c r="G164" s="36" t="s">
        <v>1393</v>
      </c>
      <c r="H164" s="36"/>
      <c r="I164" s="527">
        <v>1.1</v>
      </c>
      <c r="J164" s="36"/>
      <c r="K164" s="474">
        <v>8731.8</v>
      </c>
      <c r="L164" s="36"/>
      <c r="M164" s="36"/>
      <c r="N164" s="36"/>
      <c r="O164" s="36"/>
      <c r="P164" s="36"/>
      <c r="Q164" s="110" t="s">
        <v>1392</v>
      </c>
      <c r="R164"/>
      <c r="S164"/>
      <c r="T164"/>
      <c r="U164"/>
      <c r="V164"/>
      <c r="W164"/>
      <c r="X164"/>
      <c r="Y164"/>
    </row>
    <row r="165" spans="1:25" ht="24">
      <c r="A165" s="42"/>
      <c r="B165" s="42"/>
      <c r="C165" s="36" t="s">
        <v>156</v>
      </c>
      <c r="D165" s="42" t="s">
        <v>825</v>
      </c>
      <c r="E165" s="511" t="s">
        <v>74</v>
      </c>
      <c r="F165" s="512" t="s">
        <v>1394</v>
      </c>
      <c r="G165" s="528" t="s">
        <v>1395</v>
      </c>
      <c r="H165" s="528"/>
      <c r="I165" s="528">
        <v>0.524</v>
      </c>
      <c r="J165" s="42"/>
      <c r="K165" s="529">
        <v>15000</v>
      </c>
      <c r="L165" s="42"/>
      <c r="M165" s="42"/>
      <c r="N165" s="42"/>
      <c r="O165" s="42"/>
      <c r="P165" s="42"/>
      <c r="Q165" s="610" t="s">
        <v>1396</v>
      </c>
      <c r="R165"/>
      <c r="S165" s="477"/>
      <c r="T165" s="477"/>
      <c r="U165" s="477"/>
      <c r="V165" s="478"/>
      <c r="W165" s="479"/>
      <c r="X165" s="480"/>
      <c r="Y165" s="481"/>
    </row>
    <row r="166" spans="1:25" ht="48">
      <c r="A166" s="42"/>
      <c r="B166" s="42"/>
      <c r="C166" s="36" t="s">
        <v>156</v>
      </c>
      <c r="D166" s="42" t="s">
        <v>62</v>
      </c>
      <c r="E166" s="31" t="s">
        <v>434</v>
      </c>
      <c r="F166" s="512" t="s">
        <v>1397</v>
      </c>
      <c r="G166" s="42" t="s">
        <v>1398</v>
      </c>
      <c r="H166" s="528"/>
      <c r="I166" s="528">
        <v>0.04999999999999716</v>
      </c>
      <c r="J166" s="42"/>
      <c r="K166" s="529">
        <v>4000</v>
      </c>
      <c r="L166" s="42"/>
      <c r="M166" s="42"/>
      <c r="N166" s="42"/>
      <c r="O166" s="42"/>
      <c r="P166" s="42"/>
      <c r="Q166" s="610" t="s">
        <v>1396</v>
      </c>
      <c r="R166"/>
      <c r="S166" s="81"/>
      <c r="T166" s="81"/>
      <c r="U166" s="477"/>
      <c r="V166" s="479"/>
      <c r="W166" s="479"/>
      <c r="X166" s="480"/>
      <c r="Y166" s="481"/>
    </row>
    <row r="167" spans="1:25" ht="24">
      <c r="A167" s="42"/>
      <c r="B167" s="42"/>
      <c r="C167" s="36" t="s">
        <v>156</v>
      </c>
      <c r="D167" s="42" t="s">
        <v>439</v>
      </c>
      <c r="E167" s="511" t="s">
        <v>417</v>
      </c>
      <c r="F167" s="512" t="s">
        <v>1399</v>
      </c>
      <c r="G167" s="528" t="s">
        <v>1400</v>
      </c>
      <c r="H167" s="528"/>
      <c r="I167" s="528">
        <v>0.7759999999999998</v>
      </c>
      <c r="J167" s="42"/>
      <c r="K167" s="529">
        <v>100000</v>
      </c>
      <c r="L167" s="42"/>
      <c r="M167" s="42"/>
      <c r="N167" s="42"/>
      <c r="O167" s="42"/>
      <c r="P167" s="42"/>
      <c r="Q167" s="610" t="s">
        <v>1401</v>
      </c>
      <c r="R167"/>
      <c r="S167" s="477"/>
      <c r="T167" s="477"/>
      <c r="U167" s="477"/>
      <c r="V167" s="478"/>
      <c r="W167" s="479"/>
      <c r="X167" s="480"/>
      <c r="Y167" s="481"/>
    </row>
    <row r="168" spans="1:25" ht="24">
      <c r="A168" s="42"/>
      <c r="B168" s="42"/>
      <c r="C168" s="36" t="s">
        <v>156</v>
      </c>
      <c r="D168" s="513" t="s">
        <v>364</v>
      </c>
      <c r="E168" s="514" t="s">
        <v>431</v>
      </c>
      <c r="F168" s="510" t="s">
        <v>1402</v>
      </c>
      <c r="G168" s="530" t="s">
        <v>1403</v>
      </c>
      <c r="H168" s="531"/>
      <c r="I168" s="528">
        <v>0.3200000000000003</v>
      </c>
      <c r="J168" s="42"/>
      <c r="K168" s="532">
        <v>7680</v>
      </c>
      <c r="L168" s="42"/>
      <c r="M168" s="42"/>
      <c r="N168" s="42"/>
      <c r="O168" s="42"/>
      <c r="P168" s="42"/>
      <c r="Q168" s="110" t="s">
        <v>1392</v>
      </c>
      <c r="R168"/>
      <c r="S168" s="485"/>
      <c r="T168" s="485"/>
      <c r="U168" s="477"/>
      <c r="V168" s="486"/>
      <c r="W168" s="479"/>
      <c r="X168"/>
      <c r="Y168"/>
    </row>
    <row r="169" spans="1:25" ht="24">
      <c r="A169" s="42"/>
      <c r="B169" s="42"/>
      <c r="C169" s="36" t="s">
        <v>156</v>
      </c>
      <c r="D169" s="513" t="s">
        <v>824</v>
      </c>
      <c r="E169" s="514" t="s">
        <v>431</v>
      </c>
      <c r="F169" s="510" t="s">
        <v>1426</v>
      </c>
      <c r="G169" s="530" t="s">
        <v>1404</v>
      </c>
      <c r="H169" s="531"/>
      <c r="I169" s="528">
        <v>0.6</v>
      </c>
      <c r="J169" s="42"/>
      <c r="K169" s="532">
        <v>8000</v>
      </c>
      <c r="L169" s="42"/>
      <c r="M169" s="42"/>
      <c r="N169" s="42"/>
      <c r="O169" s="42"/>
      <c r="P169" s="42"/>
      <c r="Q169" s="110" t="s">
        <v>1392</v>
      </c>
      <c r="R169"/>
      <c r="S169" s="485"/>
      <c r="T169" s="485"/>
      <c r="U169" s="477"/>
      <c r="V169" s="486"/>
      <c r="W169" s="479"/>
      <c r="X169"/>
      <c r="Y169"/>
    </row>
    <row r="170" spans="1:25" ht="36">
      <c r="A170" s="42"/>
      <c r="B170" s="42"/>
      <c r="C170" s="36" t="s">
        <v>156</v>
      </c>
      <c r="D170" s="513" t="s">
        <v>455</v>
      </c>
      <c r="E170" s="514" t="s">
        <v>543</v>
      </c>
      <c r="F170" s="510" t="s">
        <v>1405</v>
      </c>
      <c r="G170" s="530" t="s">
        <v>1406</v>
      </c>
      <c r="H170" s="531"/>
      <c r="I170" s="528">
        <v>0.083</v>
      </c>
      <c r="J170" s="42"/>
      <c r="K170" s="532">
        <v>2138.5</v>
      </c>
      <c r="L170" s="42"/>
      <c r="M170" s="42"/>
      <c r="N170" s="42"/>
      <c r="O170" s="42"/>
      <c r="P170" s="42"/>
      <c r="Q170" s="110" t="s">
        <v>1392</v>
      </c>
      <c r="R170"/>
      <c r="S170" s="485"/>
      <c r="T170" s="485"/>
      <c r="U170" s="477"/>
      <c r="V170" s="486"/>
      <c r="W170" s="479"/>
      <c r="X170"/>
      <c r="Y170"/>
    </row>
    <row r="171" spans="1:25" ht="24">
      <c r="A171" s="42"/>
      <c r="B171" s="42"/>
      <c r="C171" s="36" t="s">
        <v>156</v>
      </c>
      <c r="D171" s="513" t="s">
        <v>420</v>
      </c>
      <c r="E171" s="514" t="s">
        <v>431</v>
      </c>
      <c r="F171" s="510" t="s">
        <v>1407</v>
      </c>
      <c r="G171" s="530" t="s">
        <v>1408</v>
      </c>
      <c r="H171" s="531"/>
      <c r="I171" s="528">
        <v>0.5800000000000018</v>
      </c>
      <c r="J171" s="42"/>
      <c r="K171" s="532">
        <v>15486</v>
      </c>
      <c r="L171" s="42"/>
      <c r="M171" s="42"/>
      <c r="N171" s="42"/>
      <c r="O171" s="42"/>
      <c r="P171" s="42"/>
      <c r="Q171" s="110" t="s">
        <v>1392</v>
      </c>
      <c r="R171"/>
      <c r="S171" s="487"/>
      <c r="T171" s="488"/>
      <c r="U171" s="489"/>
      <c r="V171" s="490"/>
      <c r="W171" s="491"/>
      <c r="X171" s="492"/>
      <c r="Y171" s="493"/>
    </row>
    <row r="172" spans="1:17" ht="12">
      <c r="A172" s="98"/>
      <c r="C172" s="92" t="s">
        <v>156</v>
      </c>
      <c r="D172" s="1045" t="s">
        <v>157</v>
      </c>
      <c r="E172" s="1045"/>
      <c r="F172" s="1045"/>
      <c r="G172" s="1045"/>
      <c r="H172" s="1045"/>
      <c r="I172" s="1045"/>
      <c r="J172" s="1045"/>
      <c r="K172" s="1045"/>
      <c r="L172" s="1045"/>
      <c r="M172" s="1045"/>
      <c r="N172" s="1045"/>
      <c r="O172" s="1045"/>
      <c r="P172" s="1045"/>
      <c r="Q172" s="1045"/>
    </row>
    <row r="173" spans="1:17" ht="24" customHeight="1">
      <c r="A173" s="98"/>
      <c r="D173" s="1045"/>
      <c r="E173" s="1045"/>
      <c r="F173" s="1045"/>
      <c r="G173" s="1045"/>
      <c r="H173" s="1045"/>
      <c r="I173" s="1045"/>
      <c r="J173" s="1045"/>
      <c r="K173" s="1045"/>
      <c r="L173" s="1045"/>
      <c r="M173" s="1045"/>
      <c r="N173" s="1045"/>
      <c r="O173" s="1045"/>
      <c r="P173" s="1045"/>
      <c r="Q173" s="1045"/>
    </row>
    <row r="174" spans="1:17" ht="24" customHeight="1">
      <c r="A174" s="98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</row>
    <row r="183" spans="1:17" s="77" customFormat="1" ht="12">
      <c r="A183" s="1041">
        <v>12</v>
      </c>
      <c r="B183" s="1041"/>
      <c r="C183" s="1041"/>
      <c r="D183" s="1041"/>
      <c r="E183" s="1041"/>
      <c r="F183" s="1041"/>
      <c r="G183" s="1041"/>
      <c r="H183" s="1041"/>
      <c r="I183" s="1041"/>
      <c r="J183" s="1041"/>
      <c r="K183" s="1041"/>
      <c r="L183" s="1041"/>
      <c r="M183" s="1041"/>
      <c r="N183" s="1041"/>
      <c r="O183" s="1041"/>
      <c r="P183" s="1041"/>
      <c r="Q183" s="1041"/>
    </row>
  </sheetData>
  <sheetProtection/>
  <mergeCells count="22">
    <mergeCell ref="A49:Q49"/>
    <mergeCell ref="A77:Q77"/>
    <mergeCell ref="R26:W26"/>
    <mergeCell ref="R162:W162"/>
    <mergeCell ref="R152:W152"/>
    <mergeCell ref="A143:Q143"/>
    <mergeCell ref="A159:Q159"/>
    <mergeCell ref="D172:Q172"/>
    <mergeCell ref="D28:Q28"/>
    <mergeCell ref="A96:Q96"/>
    <mergeCell ref="A114:Q114"/>
    <mergeCell ref="A129:Q129"/>
    <mergeCell ref="A183:Q183"/>
    <mergeCell ref="A63:Q63"/>
    <mergeCell ref="A106:J106"/>
    <mergeCell ref="D103:Q103"/>
    <mergeCell ref="D173:Q173"/>
    <mergeCell ref="A1:J1"/>
    <mergeCell ref="A31:J31"/>
    <mergeCell ref="A11:Q11"/>
    <mergeCell ref="A21:Q21"/>
    <mergeCell ref="A38:Q38"/>
  </mergeCells>
  <printOptions horizontalCentered="1"/>
  <pageMargins left="0.31496062992125984" right="0.31496062992125984" top="0.7874015748031497" bottom="0.3937007874015748" header="0.31496062992125984" footer="0.31496062992125984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7"/>
  <sheetViews>
    <sheetView showGridLines="0" zoomScale="90" zoomScaleNormal="90" workbookViewId="0" topLeftCell="A1">
      <selection activeCell="O3" sqref="O3"/>
    </sheetView>
  </sheetViews>
  <sheetFormatPr defaultColWidth="9.140625" defaultRowHeight="15"/>
  <cols>
    <col min="1" max="1" width="8.421875" style="761" customWidth="1"/>
    <col min="2" max="2" width="8.7109375" style="761" customWidth="1"/>
    <col min="3" max="3" width="12.7109375" style="762" customWidth="1"/>
    <col min="4" max="5" width="8.7109375" style="762" customWidth="1"/>
    <col min="6" max="6" width="30.7109375" style="889" customWidth="1"/>
    <col min="7" max="8" width="11.28125" style="890" customWidth="1"/>
    <col min="9" max="9" width="10.7109375" style="891" customWidth="1"/>
    <col min="10" max="10" width="10.7109375" style="762" customWidth="1"/>
    <col min="11" max="11" width="12.7109375" style="765" customWidth="1"/>
    <col min="12" max="12" width="20.7109375" style="765" customWidth="1"/>
    <col min="13" max="13" width="13.7109375" style="762" customWidth="1"/>
    <col min="14" max="14" width="10.7109375" style="762" customWidth="1"/>
    <col min="16" max="16" width="15.00390625" style="0" bestFit="1" customWidth="1"/>
  </cols>
  <sheetData>
    <row r="1" spans="1:14" ht="18.75">
      <c r="A1" s="619" t="s">
        <v>1513</v>
      </c>
      <c r="B1" s="619"/>
      <c r="C1" s="769"/>
      <c r="D1" s="769"/>
      <c r="E1" s="620"/>
      <c r="F1" s="770"/>
      <c r="G1" s="771"/>
      <c r="H1" s="771"/>
      <c r="I1" s="771"/>
      <c r="J1" s="620"/>
      <c r="K1" s="622"/>
      <c r="L1" s="622"/>
      <c r="M1" s="620"/>
      <c r="N1" s="620"/>
    </row>
    <row r="2" spans="1:14" ht="16.5" thickBot="1">
      <c r="A2" s="623"/>
      <c r="B2" s="623"/>
      <c r="C2" s="624"/>
      <c r="D2" s="624"/>
      <c r="E2" s="624"/>
      <c r="F2" s="772"/>
      <c r="G2" s="773"/>
      <c r="H2" s="773"/>
      <c r="I2" s="774"/>
      <c r="J2" s="624"/>
      <c r="K2" s="627"/>
      <c r="L2" s="627"/>
      <c r="M2" s="624"/>
      <c r="N2" s="624"/>
    </row>
    <row r="3" spans="1:14" ht="30" customHeight="1">
      <c r="A3" s="1056" t="s">
        <v>1445</v>
      </c>
      <c r="B3" s="1058" t="s">
        <v>1446</v>
      </c>
      <c r="C3" s="1058" t="s">
        <v>1447</v>
      </c>
      <c r="D3" s="1060" t="s">
        <v>1448</v>
      </c>
      <c r="E3" s="1058" t="s">
        <v>265</v>
      </c>
      <c r="F3" s="1062" t="s">
        <v>1449</v>
      </c>
      <c r="G3" s="1064" t="s">
        <v>350</v>
      </c>
      <c r="H3" s="1065"/>
      <c r="I3" s="1067" t="s">
        <v>1450</v>
      </c>
      <c r="J3" s="1069" t="s">
        <v>1451</v>
      </c>
      <c r="K3" s="1071" t="s">
        <v>1452</v>
      </c>
      <c r="L3" s="1073" t="s">
        <v>1453</v>
      </c>
      <c r="M3" s="1074" t="s">
        <v>1454</v>
      </c>
      <c r="N3" s="1076" t="s">
        <v>1455</v>
      </c>
    </row>
    <row r="4" spans="1:14" ht="39.75" customHeight="1" thickBot="1">
      <c r="A4" s="1057"/>
      <c r="B4" s="1059"/>
      <c r="C4" s="1059"/>
      <c r="D4" s="1061"/>
      <c r="E4" s="1059"/>
      <c r="F4" s="1063"/>
      <c r="G4" s="740" t="s">
        <v>1456</v>
      </c>
      <c r="H4" s="740" t="s">
        <v>1457</v>
      </c>
      <c r="I4" s="1068"/>
      <c r="J4" s="1070"/>
      <c r="K4" s="1072"/>
      <c r="L4" s="1072"/>
      <c r="M4" s="1075"/>
      <c r="N4" s="1077"/>
    </row>
    <row r="5" spans="1:14" ht="16.5" hidden="1" thickBot="1">
      <c r="A5" s="630"/>
      <c r="B5" s="775"/>
      <c r="C5" s="776"/>
      <c r="D5" s="776"/>
      <c r="E5" s="776"/>
      <c r="F5" s="777"/>
      <c r="G5" s="778"/>
      <c r="H5" s="778"/>
      <c r="I5" s="779"/>
      <c r="J5" s="780"/>
      <c r="K5" s="781"/>
      <c r="L5" s="781"/>
      <c r="M5" s="776"/>
      <c r="N5" s="782"/>
    </row>
    <row r="6" spans="1:14" ht="15.75">
      <c r="A6" s="965" t="s">
        <v>543</v>
      </c>
      <c r="B6" s="639">
        <v>1</v>
      </c>
      <c r="C6" s="923" t="s">
        <v>1514</v>
      </c>
      <c r="D6" s="923" t="s">
        <v>1515</v>
      </c>
      <c r="E6" s="962" t="s">
        <v>1516</v>
      </c>
      <c r="F6" s="925" t="s">
        <v>1517</v>
      </c>
      <c r="G6" s="783">
        <v>7.4</v>
      </c>
      <c r="H6" s="783">
        <v>7.647</v>
      </c>
      <c r="I6" s="783">
        <v>0.247</v>
      </c>
      <c r="J6" s="954">
        <v>6.3</v>
      </c>
      <c r="K6" s="950">
        <v>2638.952072488915</v>
      </c>
      <c r="L6" s="950">
        <v>4106473.32</v>
      </c>
      <c r="M6" s="644">
        <v>5</v>
      </c>
      <c r="N6" s="952">
        <v>51</v>
      </c>
    </row>
    <row r="7" spans="1:14" s="785" customFormat="1" ht="15.75" customHeight="1">
      <c r="A7" s="1086" t="s">
        <v>543</v>
      </c>
      <c r="B7" s="1087">
        <v>2</v>
      </c>
      <c r="C7" s="1090" t="s">
        <v>1518</v>
      </c>
      <c r="D7" s="1090" t="s">
        <v>1515</v>
      </c>
      <c r="E7" s="1091">
        <v>146</v>
      </c>
      <c r="F7" s="1092" t="s">
        <v>1519</v>
      </c>
      <c r="G7" s="784">
        <v>0</v>
      </c>
      <c r="H7" s="784">
        <v>1.64</v>
      </c>
      <c r="I7" s="1093">
        <v>6.004</v>
      </c>
      <c r="J7" s="1096">
        <v>6.5</v>
      </c>
      <c r="K7" s="1097">
        <f>L7/(I7*1000*J7)</f>
        <v>1607.7052854507251</v>
      </c>
      <c r="L7" s="1082">
        <v>62742306.47</v>
      </c>
      <c r="M7" s="1098" t="s">
        <v>1469</v>
      </c>
      <c r="N7" s="1100">
        <v>51</v>
      </c>
    </row>
    <row r="8" spans="1:14" s="785" customFormat="1" ht="15.75" customHeight="1">
      <c r="A8" s="1086"/>
      <c r="B8" s="1088"/>
      <c r="C8" s="1090"/>
      <c r="D8" s="1090"/>
      <c r="E8" s="1091"/>
      <c r="F8" s="1092"/>
      <c r="G8" s="784">
        <v>2.14</v>
      </c>
      <c r="H8" s="784">
        <v>2.7</v>
      </c>
      <c r="I8" s="1094"/>
      <c r="J8" s="1096"/>
      <c r="K8" s="1097"/>
      <c r="L8" s="1082"/>
      <c r="M8" s="1099"/>
      <c r="N8" s="1100"/>
    </row>
    <row r="9" spans="1:14" s="785" customFormat="1" ht="15.75" customHeight="1">
      <c r="A9" s="1086"/>
      <c r="B9" s="1088"/>
      <c r="C9" s="1090"/>
      <c r="D9" s="1090"/>
      <c r="E9" s="1091"/>
      <c r="F9" s="1092"/>
      <c r="G9" s="784">
        <v>6.4</v>
      </c>
      <c r="H9" s="784">
        <v>7.19</v>
      </c>
      <c r="I9" s="1094"/>
      <c r="J9" s="1096"/>
      <c r="K9" s="1097"/>
      <c r="L9" s="1082"/>
      <c r="M9" s="1099"/>
      <c r="N9" s="1100"/>
    </row>
    <row r="10" spans="1:14" s="785" customFormat="1" ht="15.75" customHeight="1">
      <c r="A10" s="1086"/>
      <c r="B10" s="1088"/>
      <c r="C10" s="1090"/>
      <c r="D10" s="1090"/>
      <c r="E10" s="1091"/>
      <c r="F10" s="1092"/>
      <c r="G10" s="784">
        <v>7.257</v>
      </c>
      <c r="H10" s="784">
        <v>7.65</v>
      </c>
      <c r="I10" s="1094"/>
      <c r="J10" s="1096"/>
      <c r="K10" s="1097"/>
      <c r="L10" s="1082"/>
      <c r="M10" s="1099"/>
      <c r="N10" s="1100"/>
    </row>
    <row r="11" spans="1:14" s="785" customFormat="1" ht="15.75" customHeight="1">
      <c r="A11" s="1086"/>
      <c r="B11" s="1088"/>
      <c r="C11" s="1090"/>
      <c r="D11" s="1090"/>
      <c r="E11" s="1091"/>
      <c r="F11" s="1092"/>
      <c r="G11" s="784">
        <v>7.92</v>
      </c>
      <c r="H11" s="784">
        <v>9.6</v>
      </c>
      <c r="I11" s="1094"/>
      <c r="J11" s="1096"/>
      <c r="K11" s="1097"/>
      <c r="L11" s="1082"/>
      <c r="M11" s="1099"/>
      <c r="N11" s="1100"/>
    </row>
    <row r="12" spans="1:14" s="785" customFormat="1" ht="15.75" customHeight="1">
      <c r="A12" s="1086"/>
      <c r="B12" s="1089"/>
      <c r="C12" s="1090"/>
      <c r="D12" s="1090"/>
      <c r="E12" s="1091"/>
      <c r="F12" s="1092"/>
      <c r="G12" s="784">
        <v>16.682</v>
      </c>
      <c r="H12" s="784">
        <v>17.623</v>
      </c>
      <c r="I12" s="1095"/>
      <c r="J12" s="1096"/>
      <c r="K12" s="1097"/>
      <c r="L12" s="1082"/>
      <c r="M12" s="1099"/>
      <c r="N12" s="1100"/>
    </row>
    <row r="13" spans="1:14" ht="15.75" customHeight="1">
      <c r="A13" s="1086" t="s">
        <v>543</v>
      </c>
      <c r="B13" s="1087">
        <v>3</v>
      </c>
      <c r="C13" s="1090" t="s">
        <v>1514</v>
      </c>
      <c r="D13" s="1090" t="s">
        <v>1515</v>
      </c>
      <c r="E13" s="1091" t="s">
        <v>1520</v>
      </c>
      <c r="F13" s="1103" t="s">
        <v>390</v>
      </c>
      <c r="G13" s="784">
        <v>101.344</v>
      </c>
      <c r="H13" s="784">
        <v>101.765</v>
      </c>
      <c r="I13" s="1093">
        <v>0.571</v>
      </c>
      <c r="J13" s="1106">
        <v>11.65</v>
      </c>
      <c r="K13" s="1097">
        <v>731.8527633922866</v>
      </c>
      <c r="L13" s="1097">
        <v>4868394.36</v>
      </c>
      <c r="M13" s="1101">
        <v>4</v>
      </c>
      <c r="N13" s="1102">
        <v>50</v>
      </c>
    </row>
    <row r="14" spans="1:14" ht="15.75" customHeight="1">
      <c r="A14" s="1086"/>
      <c r="B14" s="1089"/>
      <c r="C14" s="1090"/>
      <c r="D14" s="1090"/>
      <c r="E14" s="1091"/>
      <c r="F14" s="1103"/>
      <c r="G14" s="784">
        <v>101.894</v>
      </c>
      <c r="H14" s="784">
        <v>102.044</v>
      </c>
      <c r="I14" s="1095"/>
      <c r="J14" s="1106"/>
      <c r="K14" s="1097"/>
      <c r="L14" s="1097"/>
      <c r="M14" s="1101"/>
      <c r="N14" s="1102"/>
    </row>
    <row r="15" spans="1:14" ht="15.75">
      <c r="A15" s="965" t="s">
        <v>543</v>
      </c>
      <c r="B15" s="647">
        <v>4</v>
      </c>
      <c r="C15" s="917" t="s">
        <v>1514</v>
      </c>
      <c r="D15" s="917" t="s">
        <v>1515</v>
      </c>
      <c r="E15" s="963" t="s">
        <v>1521</v>
      </c>
      <c r="F15" s="919" t="s">
        <v>1522</v>
      </c>
      <c r="G15" s="784">
        <v>35.14</v>
      </c>
      <c r="H15" s="784">
        <v>35.79</v>
      </c>
      <c r="I15" s="784">
        <f>H15-G15</f>
        <v>0.6499999999999986</v>
      </c>
      <c r="J15" s="955">
        <v>6</v>
      </c>
      <c r="K15" s="951">
        <v>2174.885802564103</v>
      </c>
      <c r="L15" s="951">
        <v>8482054.63</v>
      </c>
      <c r="M15" s="653">
        <v>5</v>
      </c>
      <c r="N15" s="953">
        <v>48</v>
      </c>
    </row>
    <row r="16" spans="1:14" ht="15.75">
      <c r="A16" s="965" t="s">
        <v>543</v>
      </c>
      <c r="B16" s="786">
        <v>5</v>
      </c>
      <c r="C16" s="787" t="s">
        <v>1339</v>
      </c>
      <c r="D16" s="787" t="s">
        <v>1515</v>
      </c>
      <c r="E16" s="788" t="s">
        <v>1523</v>
      </c>
      <c r="F16" s="789" t="s">
        <v>1524</v>
      </c>
      <c r="G16" s="790">
        <v>18.84</v>
      </c>
      <c r="H16" s="790">
        <v>19.319</v>
      </c>
      <c r="I16" s="790">
        <v>0.479</v>
      </c>
      <c r="J16" s="791">
        <v>5.4</v>
      </c>
      <c r="K16" s="792">
        <v>1075.9297920049485</v>
      </c>
      <c r="L16" s="792">
        <v>2783000</v>
      </c>
      <c r="M16" s="788">
        <v>4</v>
      </c>
      <c r="N16" s="793">
        <v>46</v>
      </c>
    </row>
    <row r="17" spans="1:14" ht="15.75" customHeight="1">
      <c r="A17" s="965" t="s">
        <v>543</v>
      </c>
      <c r="B17" s="786">
        <v>6</v>
      </c>
      <c r="C17" s="787" t="s">
        <v>1514</v>
      </c>
      <c r="D17" s="787" t="s">
        <v>1515</v>
      </c>
      <c r="E17" s="788" t="s">
        <v>1525</v>
      </c>
      <c r="F17" s="789" t="s">
        <v>1106</v>
      </c>
      <c r="G17" s="790">
        <v>7.63</v>
      </c>
      <c r="H17" s="790">
        <v>8.56</v>
      </c>
      <c r="I17" s="790">
        <f>H17-G17</f>
        <v>0.9300000000000006</v>
      </c>
      <c r="J17" s="791">
        <v>7.51</v>
      </c>
      <c r="K17" s="651">
        <v>2777</v>
      </c>
      <c r="L17" s="792">
        <v>19395401.1</v>
      </c>
      <c r="M17" s="794">
        <v>5</v>
      </c>
      <c r="N17" s="793">
        <v>46</v>
      </c>
    </row>
    <row r="18" spans="1:14" ht="15.75">
      <c r="A18" s="965" t="s">
        <v>543</v>
      </c>
      <c r="B18" s="786">
        <v>7</v>
      </c>
      <c r="C18" s="787" t="s">
        <v>1339</v>
      </c>
      <c r="D18" s="787" t="s">
        <v>1515</v>
      </c>
      <c r="E18" s="788" t="s">
        <v>1525</v>
      </c>
      <c r="F18" s="789" t="s">
        <v>1109</v>
      </c>
      <c r="G18" s="790">
        <v>26.804</v>
      </c>
      <c r="H18" s="790">
        <v>27.354</v>
      </c>
      <c r="I18" s="790">
        <f>H18-G18</f>
        <v>0.5500000000000007</v>
      </c>
      <c r="J18" s="791">
        <v>6.6</v>
      </c>
      <c r="K18" s="792">
        <v>866.6666666666666</v>
      </c>
      <c r="L18" s="792">
        <v>3146000</v>
      </c>
      <c r="M18" s="794">
        <v>5</v>
      </c>
      <c r="N18" s="793">
        <v>46</v>
      </c>
    </row>
    <row r="19" spans="1:14" ht="15.75">
      <c r="A19" s="965" t="s">
        <v>543</v>
      </c>
      <c r="B19" s="647">
        <v>8</v>
      </c>
      <c r="C19" s="917" t="s">
        <v>1514</v>
      </c>
      <c r="D19" s="917" t="s">
        <v>1515</v>
      </c>
      <c r="E19" s="963" t="s">
        <v>1521</v>
      </c>
      <c r="F19" s="919" t="s">
        <v>1526</v>
      </c>
      <c r="G19" s="784">
        <v>37.69</v>
      </c>
      <c r="H19" s="784">
        <v>38.25</v>
      </c>
      <c r="I19" s="784">
        <f>H19-G19</f>
        <v>0.5600000000000023</v>
      </c>
      <c r="J19" s="955">
        <v>5.9</v>
      </c>
      <c r="K19" s="951">
        <v>2242.9034624697338</v>
      </c>
      <c r="L19" s="951">
        <v>7410553.04</v>
      </c>
      <c r="M19" s="653">
        <v>5</v>
      </c>
      <c r="N19" s="953">
        <v>45</v>
      </c>
    </row>
    <row r="20" spans="1:14" s="115" customFormat="1" ht="15.75" customHeight="1">
      <c r="A20" s="965" t="s">
        <v>543</v>
      </c>
      <c r="B20" s="1087">
        <v>9</v>
      </c>
      <c r="C20" s="1112" t="s">
        <v>1339</v>
      </c>
      <c r="D20" s="1112" t="s">
        <v>1515</v>
      </c>
      <c r="E20" s="1115" t="s">
        <v>1521</v>
      </c>
      <c r="F20" s="1104" t="s">
        <v>545</v>
      </c>
      <c r="G20" s="784">
        <v>48.243</v>
      </c>
      <c r="H20" s="784">
        <v>48.443</v>
      </c>
      <c r="I20" s="1093">
        <f>(H20-G20)+(H21-G21)</f>
        <v>0.3989999999999938</v>
      </c>
      <c r="J20" s="1119">
        <v>6.2</v>
      </c>
      <c r="K20" s="1121">
        <v>1260</v>
      </c>
      <c r="L20" s="1121">
        <f>I20*1000*J20*K20</f>
        <v>3116987.9999999516</v>
      </c>
      <c r="M20" s="1123" t="s">
        <v>1469</v>
      </c>
      <c r="N20" s="1107">
        <v>45</v>
      </c>
    </row>
    <row r="21" spans="1:14" s="115" customFormat="1" ht="15.75" customHeight="1">
      <c r="A21" s="965" t="s">
        <v>543</v>
      </c>
      <c r="B21" s="1089"/>
      <c r="C21" s="1114"/>
      <c r="D21" s="1114"/>
      <c r="E21" s="1117"/>
      <c r="F21" s="1105"/>
      <c r="G21" s="784">
        <v>49.243</v>
      </c>
      <c r="H21" s="784">
        <v>49.442</v>
      </c>
      <c r="I21" s="1095"/>
      <c r="J21" s="1120"/>
      <c r="K21" s="1122"/>
      <c r="L21" s="1122"/>
      <c r="M21" s="1124"/>
      <c r="N21" s="1108"/>
    </row>
    <row r="22" spans="1:14" s="115" customFormat="1" ht="15.75" customHeight="1">
      <c r="A22" s="965" t="s">
        <v>543</v>
      </c>
      <c r="B22" s="647">
        <v>10</v>
      </c>
      <c r="C22" s="917"/>
      <c r="D22" s="917" t="s">
        <v>1515</v>
      </c>
      <c r="E22" s="963" t="s">
        <v>1527</v>
      </c>
      <c r="F22" s="919" t="s">
        <v>1528</v>
      </c>
      <c r="G22" s="784">
        <v>7.65</v>
      </c>
      <c r="H22" s="784">
        <v>7.92</v>
      </c>
      <c r="I22" s="784">
        <v>0.27</v>
      </c>
      <c r="J22" s="912">
        <v>6.27</v>
      </c>
      <c r="K22" s="913">
        <v>1514</v>
      </c>
      <c r="L22" s="913">
        <f>I22*1000*J22*K22</f>
        <v>2563050.5999999996</v>
      </c>
      <c r="M22" s="795">
        <v>5</v>
      </c>
      <c r="N22" s="914">
        <v>45</v>
      </c>
    </row>
    <row r="23" spans="1:14" ht="15.75">
      <c r="A23" s="965" t="s">
        <v>543</v>
      </c>
      <c r="B23" s="647">
        <v>11</v>
      </c>
      <c r="C23" s="917" t="s">
        <v>1339</v>
      </c>
      <c r="D23" s="917" t="s">
        <v>1515</v>
      </c>
      <c r="E23" s="963" t="s">
        <v>1529</v>
      </c>
      <c r="F23" s="919" t="s">
        <v>1530</v>
      </c>
      <c r="G23" s="784">
        <v>0.009</v>
      </c>
      <c r="H23" s="784">
        <v>1.15</v>
      </c>
      <c r="I23" s="784">
        <v>1.141</v>
      </c>
      <c r="J23" s="955">
        <v>9.83</v>
      </c>
      <c r="K23" s="951">
        <v>1078.813091619762</v>
      </c>
      <c r="L23" s="951">
        <v>12100000</v>
      </c>
      <c r="M23" s="964">
        <v>4</v>
      </c>
      <c r="N23" s="953">
        <v>45</v>
      </c>
    </row>
    <row r="24" spans="1:14" s="115" customFormat="1" ht="15.75" customHeight="1">
      <c r="A24" s="965" t="s">
        <v>543</v>
      </c>
      <c r="B24" s="647">
        <v>12</v>
      </c>
      <c r="C24" s="917"/>
      <c r="D24" s="917" t="s">
        <v>1515</v>
      </c>
      <c r="E24" s="963" t="s">
        <v>1523</v>
      </c>
      <c r="F24" s="919" t="s">
        <v>1531</v>
      </c>
      <c r="G24" s="784">
        <v>27.019</v>
      </c>
      <c r="H24" s="784">
        <v>27.139</v>
      </c>
      <c r="I24" s="784">
        <v>0.12</v>
      </c>
      <c r="J24" s="912">
        <v>5.7</v>
      </c>
      <c r="K24" s="913">
        <v>1260</v>
      </c>
      <c r="L24" s="913">
        <f>I24*1000*J24*K24</f>
        <v>861840</v>
      </c>
      <c r="M24" s="795">
        <v>5</v>
      </c>
      <c r="N24" s="914">
        <v>45</v>
      </c>
    </row>
    <row r="25" spans="1:14" ht="15">
      <c r="A25" s="1109" t="s">
        <v>543</v>
      </c>
      <c r="B25" s="1087">
        <v>13</v>
      </c>
      <c r="C25" s="1112" t="s">
        <v>1339</v>
      </c>
      <c r="D25" s="1112" t="s">
        <v>1515</v>
      </c>
      <c r="E25" s="1115" t="s">
        <v>1532</v>
      </c>
      <c r="F25" s="789" t="s">
        <v>1533</v>
      </c>
      <c r="G25" s="784">
        <v>18.3</v>
      </c>
      <c r="H25" s="784">
        <v>18.965</v>
      </c>
      <c r="I25" s="784">
        <f aca="true" t="shared" si="0" ref="I25:I39">H25-G25</f>
        <v>0.6649999999999991</v>
      </c>
      <c r="J25" s="955">
        <v>6.1</v>
      </c>
      <c r="K25" s="951">
        <v>952.1311475409838</v>
      </c>
      <c r="L25" s="1118">
        <v>13259105</v>
      </c>
      <c r="M25" s="1125">
        <v>4</v>
      </c>
      <c r="N25" s="1127">
        <v>45</v>
      </c>
    </row>
    <row r="26" spans="1:16" ht="15">
      <c r="A26" s="1110"/>
      <c r="B26" s="1088"/>
      <c r="C26" s="1113"/>
      <c r="D26" s="1113"/>
      <c r="E26" s="1116"/>
      <c r="F26" s="919" t="s">
        <v>1534</v>
      </c>
      <c r="G26" s="784">
        <v>18.965</v>
      </c>
      <c r="H26" s="784">
        <v>19.084</v>
      </c>
      <c r="I26" s="784">
        <f t="shared" si="0"/>
        <v>0.11899999999999977</v>
      </c>
      <c r="J26" s="912">
        <v>6.1</v>
      </c>
      <c r="K26" s="913">
        <v>650</v>
      </c>
      <c r="L26" s="1079"/>
      <c r="M26" s="1129"/>
      <c r="N26" s="1130"/>
      <c r="P26" s="796"/>
    </row>
    <row r="27" spans="1:16" ht="15">
      <c r="A27" s="1111"/>
      <c r="B27" s="1089"/>
      <c r="C27" s="1114"/>
      <c r="D27" s="1114"/>
      <c r="E27" s="1117"/>
      <c r="F27" s="789" t="s">
        <v>1535</v>
      </c>
      <c r="G27" s="784">
        <v>19.084</v>
      </c>
      <c r="H27" s="784">
        <v>20.45</v>
      </c>
      <c r="I27" s="784">
        <f t="shared" si="0"/>
        <v>1.3659999999999997</v>
      </c>
      <c r="J27" s="955">
        <v>6.1</v>
      </c>
      <c r="K27" s="951">
        <v>1071.0894558721168</v>
      </c>
      <c r="L27" s="1080"/>
      <c r="M27" s="1126"/>
      <c r="N27" s="1128"/>
      <c r="P27" s="796"/>
    </row>
    <row r="28" spans="1:14" ht="15.75">
      <c r="A28" s="965" t="s">
        <v>543</v>
      </c>
      <c r="B28" s="647">
        <v>14</v>
      </c>
      <c r="C28" s="917" t="s">
        <v>1514</v>
      </c>
      <c r="D28" s="917" t="s">
        <v>1515</v>
      </c>
      <c r="E28" s="963" t="s">
        <v>1532</v>
      </c>
      <c r="F28" s="789" t="s">
        <v>1536</v>
      </c>
      <c r="G28" s="784">
        <v>23.01</v>
      </c>
      <c r="H28" s="784">
        <v>27.46</v>
      </c>
      <c r="I28" s="784">
        <f t="shared" si="0"/>
        <v>4.449999999999999</v>
      </c>
      <c r="J28" s="912">
        <v>6.5</v>
      </c>
      <c r="K28" s="951">
        <v>1092.404035955056</v>
      </c>
      <c r="L28" s="913">
        <v>31597786.74</v>
      </c>
      <c r="M28" s="653">
        <v>5</v>
      </c>
      <c r="N28" s="914">
        <v>45</v>
      </c>
    </row>
    <row r="29" spans="1:14" ht="15.75">
      <c r="A29" s="965" t="s">
        <v>543</v>
      </c>
      <c r="B29" s="647">
        <v>15</v>
      </c>
      <c r="C29" s="917" t="s">
        <v>1339</v>
      </c>
      <c r="D29" s="917" t="s">
        <v>1515</v>
      </c>
      <c r="E29" s="963" t="s">
        <v>1537</v>
      </c>
      <c r="F29" s="919" t="s">
        <v>1538</v>
      </c>
      <c r="G29" s="784">
        <v>50.017</v>
      </c>
      <c r="H29" s="784">
        <v>51.98</v>
      </c>
      <c r="I29" s="784">
        <v>1.253</v>
      </c>
      <c r="J29" s="955">
        <v>7.36</v>
      </c>
      <c r="K29" s="951">
        <v>984.051320309518</v>
      </c>
      <c r="L29" s="951">
        <v>9075000</v>
      </c>
      <c r="M29" s="964">
        <v>4</v>
      </c>
      <c r="N29" s="953">
        <v>45</v>
      </c>
    </row>
    <row r="30" spans="1:14" ht="15.75" customHeight="1">
      <c r="A30" s="965" t="s">
        <v>543</v>
      </c>
      <c r="B30" s="647">
        <v>16</v>
      </c>
      <c r="C30" s="917"/>
      <c r="D30" s="917" t="s">
        <v>1515</v>
      </c>
      <c r="E30" s="963" t="s">
        <v>1539</v>
      </c>
      <c r="F30" s="919" t="s">
        <v>1370</v>
      </c>
      <c r="G30" s="784">
        <v>22.813</v>
      </c>
      <c r="H30" s="784">
        <v>23.078</v>
      </c>
      <c r="I30" s="784">
        <f>H30-G30</f>
        <v>0.26500000000000057</v>
      </c>
      <c r="J30" s="912">
        <v>6.73</v>
      </c>
      <c r="K30" s="913">
        <v>1260</v>
      </c>
      <c r="L30" s="951">
        <f>I30*1000*J30*K30</f>
        <v>2247147.000000005</v>
      </c>
      <c r="M30" s="653">
        <v>4.5</v>
      </c>
      <c r="N30" s="914">
        <v>45</v>
      </c>
    </row>
    <row r="31" spans="1:14" ht="15.75" customHeight="1">
      <c r="A31" s="965" t="s">
        <v>543</v>
      </c>
      <c r="B31" s="647">
        <v>17</v>
      </c>
      <c r="C31" s="917" t="s">
        <v>1339</v>
      </c>
      <c r="D31" s="917" t="s">
        <v>1515</v>
      </c>
      <c r="E31" s="963" t="s">
        <v>1529</v>
      </c>
      <c r="F31" s="919" t="s">
        <v>1540</v>
      </c>
      <c r="G31" s="784">
        <v>3.48</v>
      </c>
      <c r="H31" s="784">
        <v>3.82</v>
      </c>
      <c r="I31" s="784">
        <f>H31-G31</f>
        <v>0.33999999999999986</v>
      </c>
      <c r="J31" s="955">
        <v>6.7</v>
      </c>
      <c r="K31" s="951">
        <v>650</v>
      </c>
      <c r="L31" s="951">
        <f>I31*1000*J31*K31</f>
        <v>1480699.9999999993</v>
      </c>
      <c r="M31" s="653">
        <v>5</v>
      </c>
      <c r="N31" s="953">
        <v>44</v>
      </c>
    </row>
    <row r="32" spans="1:14" ht="15.75">
      <c r="A32" s="965" t="s">
        <v>543</v>
      </c>
      <c r="B32" s="647">
        <v>18</v>
      </c>
      <c r="C32" s="917" t="s">
        <v>1339</v>
      </c>
      <c r="D32" s="917" t="s">
        <v>1515</v>
      </c>
      <c r="E32" s="963" t="s">
        <v>1537</v>
      </c>
      <c r="F32" s="919" t="s">
        <v>1541</v>
      </c>
      <c r="G32" s="784">
        <v>38.244</v>
      </c>
      <c r="H32" s="784">
        <v>39.408</v>
      </c>
      <c r="I32" s="784">
        <v>1.164</v>
      </c>
      <c r="J32" s="955">
        <v>6.1</v>
      </c>
      <c r="K32" s="951">
        <v>1346.2621824122584</v>
      </c>
      <c r="L32" s="951">
        <v>9559000</v>
      </c>
      <c r="M32" s="964">
        <v>4</v>
      </c>
      <c r="N32" s="953">
        <v>44</v>
      </c>
    </row>
    <row r="33" spans="1:14" ht="15.75" customHeight="1">
      <c r="A33" s="965" t="s">
        <v>543</v>
      </c>
      <c r="B33" s="647">
        <v>19</v>
      </c>
      <c r="C33" s="917" t="s">
        <v>1339</v>
      </c>
      <c r="D33" s="917" t="s">
        <v>1515</v>
      </c>
      <c r="E33" s="963" t="s">
        <v>1525</v>
      </c>
      <c r="F33" s="919" t="s">
        <v>1542</v>
      </c>
      <c r="G33" s="784">
        <v>29.715</v>
      </c>
      <c r="H33" s="784">
        <v>30.084</v>
      </c>
      <c r="I33" s="784">
        <f>H33-G33</f>
        <v>0.3689999999999998</v>
      </c>
      <c r="J33" s="955">
        <v>6.2</v>
      </c>
      <c r="K33" s="951">
        <v>1260</v>
      </c>
      <c r="L33" s="951">
        <f>I33*1000*J33*K33</f>
        <v>2882627.9999999986</v>
      </c>
      <c r="M33" s="653">
        <v>5</v>
      </c>
      <c r="N33" s="953">
        <v>44</v>
      </c>
    </row>
    <row r="34" spans="1:14" ht="15.75">
      <c r="A34" s="965" t="s">
        <v>543</v>
      </c>
      <c r="B34" s="647">
        <v>20</v>
      </c>
      <c r="C34" s="917" t="s">
        <v>1339</v>
      </c>
      <c r="D34" s="917" t="s">
        <v>1515</v>
      </c>
      <c r="E34" s="963">
        <v>159</v>
      </c>
      <c r="F34" s="789" t="s">
        <v>1543</v>
      </c>
      <c r="G34" s="784">
        <v>22.73</v>
      </c>
      <c r="H34" s="784">
        <v>23.01</v>
      </c>
      <c r="I34" s="784">
        <f t="shared" si="0"/>
        <v>0.28000000000000114</v>
      </c>
      <c r="J34" s="912">
        <v>6.4</v>
      </c>
      <c r="K34" s="951">
        <v>1092</v>
      </c>
      <c r="L34" s="913">
        <f>I34*1000*J34*K34</f>
        <v>1956864.000000008</v>
      </c>
      <c r="M34" s="653">
        <v>5</v>
      </c>
      <c r="N34" s="914">
        <v>44</v>
      </c>
    </row>
    <row r="35" spans="1:16" ht="15.75" customHeight="1">
      <c r="A35" s="1109" t="s">
        <v>543</v>
      </c>
      <c r="B35" s="1087">
        <v>21</v>
      </c>
      <c r="C35" s="1112" t="s">
        <v>1339</v>
      </c>
      <c r="D35" s="1112" t="s">
        <v>1515</v>
      </c>
      <c r="E35" s="1115" t="s">
        <v>1523</v>
      </c>
      <c r="F35" s="919" t="s">
        <v>1544</v>
      </c>
      <c r="G35" s="784">
        <v>18.619</v>
      </c>
      <c r="H35" s="784">
        <v>18.719</v>
      </c>
      <c r="I35" s="784">
        <f t="shared" si="0"/>
        <v>0.10000000000000142</v>
      </c>
      <c r="J35" s="955">
        <v>5.8</v>
      </c>
      <c r="K35" s="1118">
        <v>650</v>
      </c>
      <c r="L35" s="1118">
        <v>1355380</v>
      </c>
      <c r="M35" s="1125">
        <v>4</v>
      </c>
      <c r="N35" s="1127">
        <v>44</v>
      </c>
      <c r="P35" s="796"/>
    </row>
    <row r="36" spans="1:14" ht="15.75" customHeight="1">
      <c r="A36" s="1111"/>
      <c r="B36" s="1089"/>
      <c r="C36" s="1114"/>
      <c r="D36" s="1114"/>
      <c r="E36" s="1117"/>
      <c r="F36" s="919" t="s">
        <v>1545</v>
      </c>
      <c r="G36" s="784">
        <v>44.519</v>
      </c>
      <c r="H36" s="784">
        <v>44.803</v>
      </c>
      <c r="I36" s="784">
        <f t="shared" si="0"/>
        <v>0.2839999999999989</v>
      </c>
      <c r="J36" s="955">
        <v>5.3</v>
      </c>
      <c r="K36" s="1080"/>
      <c r="L36" s="1080"/>
      <c r="M36" s="1126"/>
      <c r="N36" s="1128"/>
    </row>
    <row r="37" spans="1:14" ht="15.75" customHeight="1">
      <c r="A37" s="965" t="s">
        <v>543</v>
      </c>
      <c r="B37" s="647">
        <v>22</v>
      </c>
      <c r="C37" s="917" t="s">
        <v>1339</v>
      </c>
      <c r="D37" s="917" t="s">
        <v>1515</v>
      </c>
      <c r="E37" s="963" t="s">
        <v>1520</v>
      </c>
      <c r="F37" s="919" t="s">
        <v>1546</v>
      </c>
      <c r="G37" s="784">
        <v>90.142</v>
      </c>
      <c r="H37" s="784">
        <v>90.482</v>
      </c>
      <c r="I37" s="784">
        <f t="shared" si="0"/>
        <v>0.3400000000000034</v>
      </c>
      <c r="J37" s="955">
        <v>5.9</v>
      </c>
      <c r="K37" s="951">
        <v>650</v>
      </c>
      <c r="L37" s="951">
        <f>I37*1000*J37*K37</f>
        <v>1303900.000000013</v>
      </c>
      <c r="M37" s="964" t="s">
        <v>1469</v>
      </c>
      <c r="N37" s="953">
        <v>44</v>
      </c>
    </row>
    <row r="38" spans="1:14" ht="15.75" customHeight="1">
      <c r="A38" s="965" t="s">
        <v>543</v>
      </c>
      <c r="B38" s="1011">
        <v>23</v>
      </c>
      <c r="C38" s="1025" t="s">
        <v>1727</v>
      </c>
      <c r="D38" s="1002" t="s">
        <v>1515</v>
      </c>
      <c r="E38" s="1004">
        <v>105</v>
      </c>
      <c r="F38" s="797" t="s">
        <v>1547</v>
      </c>
      <c r="G38" s="798">
        <v>122.333</v>
      </c>
      <c r="H38" s="798">
        <v>122.64</v>
      </c>
      <c r="I38" s="799">
        <f t="shared" si="0"/>
        <v>0.30700000000000216</v>
      </c>
      <c r="J38" s="800">
        <v>11.7</v>
      </c>
      <c r="K38" s="801">
        <v>1143</v>
      </c>
      <c r="L38" s="998">
        <v>4105542</v>
      </c>
      <c r="M38" s="1004">
        <v>5</v>
      </c>
      <c r="N38" s="1008">
        <v>44</v>
      </c>
    </row>
    <row r="39" spans="1:14" s="115" customFormat="1" ht="15.75" customHeight="1">
      <c r="A39" s="646" t="s">
        <v>543</v>
      </c>
      <c r="B39" s="1026">
        <v>24</v>
      </c>
      <c r="C39" s="1027"/>
      <c r="D39" s="1026" t="s">
        <v>1515</v>
      </c>
      <c r="E39" s="1013">
        <v>105</v>
      </c>
      <c r="F39" s="802" t="s">
        <v>1548</v>
      </c>
      <c r="G39" s="920">
        <v>122.724</v>
      </c>
      <c r="H39" s="920">
        <v>123.884</v>
      </c>
      <c r="I39" s="920">
        <f t="shared" si="0"/>
        <v>1.1599999999999966</v>
      </c>
      <c r="J39" s="958">
        <v>12.5</v>
      </c>
      <c r="K39" s="959">
        <v>1068</v>
      </c>
      <c r="L39" s="1007">
        <v>15486000</v>
      </c>
      <c r="M39" s="1013" t="s">
        <v>1469</v>
      </c>
      <c r="N39" s="1001">
        <v>44</v>
      </c>
    </row>
    <row r="40" spans="1:16" s="130" customFormat="1" ht="27" customHeight="1">
      <c r="A40" s="803"/>
      <c r="B40" s="804"/>
      <c r="C40" s="804"/>
      <c r="D40" s="804"/>
      <c r="E40" s="805"/>
      <c r="F40" s="806"/>
      <c r="G40" s="807"/>
      <c r="H40" s="807"/>
      <c r="I40" s="807"/>
      <c r="J40" s="808"/>
      <c r="K40" s="809"/>
      <c r="L40" s="810"/>
      <c r="M40" s="811"/>
      <c r="N40" s="812"/>
      <c r="P40" s="813"/>
    </row>
    <row r="41" spans="1:16" s="130" customFormat="1" ht="15.75" customHeight="1" thickBot="1">
      <c r="A41" s="1066">
        <v>13</v>
      </c>
      <c r="B41" s="1066"/>
      <c r="C41" s="1066"/>
      <c r="D41" s="1066"/>
      <c r="E41" s="1066"/>
      <c r="F41" s="1066"/>
      <c r="G41" s="1066"/>
      <c r="H41" s="1066"/>
      <c r="I41" s="1066"/>
      <c r="J41" s="1066"/>
      <c r="K41" s="1066"/>
      <c r="L41" s="1066"/>
      <c r="M41" s="1066"/>
      <c r="N41" s="1066"/>
      <c r="P41" s="813"/>
    </row>
    <row r="42" spans="1:14" ht="30" customHeight="1">
      <c r="A42" s="1056" t="s">
        <v>1445</v>
      </c>
      <c r="B42" s="1058" t="s">
        <v>1446</v>
      </c>
      <c r="C42" s="1058" t="s">
        <v>1447</v>
      </c>
      <c r="D42" s="1060" t="s">
        <v>1448</v>
      </c>
      <c r="E42" s="1058" t="s">
        <v>265</v>
      </c>
      <c r="F42" s="1062" t="s">
        <v>1449</v>
      </c>
      <c r="G42" s="1064" t="s">
        <v>350</v>
      </c>
      <c r="H42" s="1065"/>
      <c r="I42" s="1067" t="s">
        <v>1450</v>
      </c>
      <c r="J42" s="1069" t="s">
        <v>1451</v>
      </c>
      <c r="K42" s="1071" t="s">
        <v>1452</v>
      </c>
      <c r="L42" s="1073" t="s">
        <v>1453</v>
      </c>
      <c r="M42" s="1074" t="s">
        <v>1454</v>
      </c>
      <c r="N42" s="1076" t="s">
        <v>1455</v>
      </c>
    </row>
    <row r="43" spans="1:14" ht="39.75" customHeight="1" thickBot="1">
      <c r="A43" s="1057"/>
      <c r="B43" s="1059"/>
      <c r="C43" s="1059"/>
      <c r="D43" s="1061"/>
      <c r="E43" s="1059"/>
      <c r="F43" s="1063"/>
      <c r="G43" s="740" t="s">
        <v>1456</v>
      </c>
      <c r="H43" s="740" t="s">
        <v>1457</v>
      </c>
      <c r="I43" s="1068"/>
      <c r="J43" s="1070"/>
      <c r="K43" s="1072"/>
      <c r="L43" s="1072"/>
      <c r="M43" s="1075"/>
      <c r="N43" s="1077"/>
    </row>
    <row r="44" spans="1:14" ht="15.75" customHeight="1">
      <c r="A44" s="1110" t="s">
        <v>543</v>
      </c>
      <c r="B44" s="1088">
        <v>25</v>
      </c>
      <c r="C44" s="1113"/>
      <c r="D44" s="1113" t="s">
        <v>1515</v>
      </c>
      <c r="E44" s="1116" t="s">
        <v>1539</v>
      </c>
      <c r="F44" s="802" t="s">
        <v>1549</v>
      </c>
      <c r="G44" s="920">
        <v>15.2</v>
      </c>
      <c r="H44" s="920">
        <v>15.498</v>
      </c>
      <c r="I44" s="920">
        <f>H44-G44</f>
        <v>0.29800000000000004</v>
      </c>
      <c r="J44" s="814">
        <v>6.29</v>
      </c>
      <c r="K44" s="898">
        <v>2233</v>
      </c>
      <c r="L44" s="1079">
        <v>9519024.86</v>
      </c>
      <c r="M44" s="1131">
        <v>5</v>
      </c>
      <c r="N44" s="1130">
        <v>44</v>
      </c>
    </row>
    <row r="45" spans="1:16" ht="15.75" customHeight="1">
      <c r="A45" s="1111"/>
      <c r="B45" s="1089"/>
      <c r="C45" s="1114"/>
      <c r="D45" s="1114"/>
      <c r="E45" s="1117"/>
      <c r="F45" s="919" t="s">
        <v>1550</v>
      </c>
      <c r="G45" s="784">
        <v>16.567</v>
      </c>
      <c r="H45" s="784">
        <v>17.58</v>
      </c>
      <c r="I45" s="784">
        <v>1.013</v>
      </c>
      <c r="J45" s="912">
        <v>8.1</v>
      </c>
      <c r="K45" s="913">
        <v>650</v>
      </c>
      <c r="L45" s="1080"/>
      <c r="M45" s="1132"/>
      <c r="N45" s="1128"/>
      <c r="P45" s="796"/>
    </row>
    <row r="46" spans="1:14" ht="15.75" customHeight="1">
      <c r="A46" s="1109" t="s">
        <v>543</v>
      </c>
      <c r="B46" s="1087">
        <v>26</v>
      </c>
      <c r="C46" s="1112"/>
      <c r="D46" s="1112" t="s">
        <v>1515</v>
      </c>
      <c r="E46" s="1115">
        <v>634</v>
      </c>
      <c r="F46" s="919" t="s">
        <v>1551</v>
      </c>
      <c r="G46" s="784">
        <v>1.72</v>
      </c>
      <c r="H46" s="784">
        <v>2.58</v>
      </c>
      <c r="I46" s="784">
        <f>H46-G46</f>
        <v>0.8600000000000001</v>
      </c>
      <c r="J46" s="955">
        <v>11.7</v>
      </c>
      <c r="K46" s="951">
        <v>1260</v>
      </c>
      <c r="L46" s="1118">
        <v>20126250</v>
      </c>
      <c r="M46" s="1125" t="s">
        <v>1469</v>
      </c>
      <c r="N46" s="1127">
        <v>44</v>
      </c>
    </row>
    <row r="47" spans="1:16" ht="15.75" customHeight="1">
      <c r="A47" s="1110"/>
      <c r="B47" s="1088"/>
      <c r="C47" s="1113"/>
      <c r="D47" s="1113"/>
      <c r="E47" s="1116"/>
      <c r="F47" s="919" t="s">
        <v>1552</v>
      </c>
      <c r="G47" s="784">
        <v>3.34</v>
      </c>
      <c r="H47" s="784">
        <v>3.87</v>
      </c>
      <c r="I47" s="784">
        <v>0.53</v>
      </c>
      <c r="J47" s="955">
        <v>8.35</v>
      </c>
      <c r="K47" s="951">
        <v>1260</v>
      </c>
      <c r="L47" s="1079"/>
      <c r="M47" s="1129"/>
      <c r="N47" s="1130"/>
      <c r="P47" s="796"/>
    </row>
    <row r="48" spans="1:14" ht="15.75" customHeight="1">
      <c r="A48" s="1111"/>
      <c r="B48" s="1089"/>
      <c r="C48" s="1114"/>
      <c r="D48" s="1114"/>
      <c r="E48" s="1117"/>
      <c r="F48" s="919" t="s">
        <v>1553</v>
      </c>
      <c r="G48" s="784">
        <v>1.24</v>
      </c>
      <c r="H48" s="784">
        <v>1.6</v>
      </c>
      <c r="I48" s="784">
        <v>0.36</v>
      </c>
      <c r="J48" s="955">
        <v>8</v>
      </c>
      <c r="K48" s="951">
        <v>650</v>
      </c>
      <c r="L48" s="1080"/>
      <c r="M48" s="1126"/>
      <c r="N48" s="1128"/>
    </row>
    <row r="49" spans="1:16" ht="15.75" customHeight="1">
      <c r="A49" s="1109" t="s">
        <v>543</v>
      </c>
      <c r="B49" s="1087">
        <v>27</v>
      </c>
      <c r="C49" s="1112"/>
      <c r="D49" s="1112" t="s">
        <v>1515</v>
      </c>
      <c r="E49" s="1115" t="s">
        <v>1554</v>
      </c>
      <c r="F49" s="919" t="s">
        <v>1555</v>
      </c>
      <c r="G49" s="784">
        <v>7.28</v>
      </c>
      <c r="H49" s="784">
        <v>8.27</v>
      </c>
      <c r="I49" s="784">
        <f>H49-G49</f>
        <v>0.9899999999999993</v>
      </c>
      <c r="J49" s="955">
        <v>7.25</v>
      </c>
      <c r="K49" s="951">
        <v>2000</v>
      </c>
      <c r="L49" s="1118">
        <v>20370100</v>
      </c>
      <c r="M49" s="1133" t="s">
        <v>1469</v>
      </c>
      <c r="N49" s="1127">
        <v>42</v>
      </c>
      <c r="P49" s="796"/>
    </row>
    <row r="50" spans="1:14" ht="15.75" customHeight="1">
      <c r="A50" s="1110"/>
      <c r="B50" s="1088"/>
      <c r="C50" s="1113"/>
      <c r="D50" s="1113"/>
      <c r="E50" s="1116"/>
      <c r="F50" s="919" t="s">
        <v>1556</v>
      </c>
      <c r="G50" s="784">
        <v>0.14</v>
      </c>
      <c r="H50" s="784">
        <v>0.88</v>
      </c>
      <c r="I50" s="784">
        <v>0.74</v>
      </c>
      <c r="J50" s="955">
        <v>9.8</v>
      </c>
      <c r="K50" s="1118">
        <v>650</v>
      </c>
      <c r="L50" s="1079"/>
      <c r="M50" s="1131"/>
      <c r="N50" s="1130"/>
    </row>
    <row r="51" spans="1:14" ht="15.75" customHeight="1">
      <c r="A51" s="1111"/>
      <c r="B51" s="1089"/>
      <c r="C51" s="1114"/>
      <c r="D51" s="1114"/>
      <c r="E51" s="1117"/>
      <c r="F51" s="919" t="s">
        <v>1557</v>
      </c>
      <c r="G51" s="784">
        <v>6.74</v>
      </c>
      <c r="H51" s="784">
        <v>7</v>
      </c>
      <c r="I51" s="784">
        <v>0.26</v>
      </c>
      <c r="J51" s="955">
        <v>7.7</v>
      </c>
      <c r="K51" s="1080"/>
      <c r="L51" s="1080"/>
      <c r="M51" s="1132"/>
      <c r="N51" s="1128"/>
    </row>
    <row r="52" spans="1:14" ht="15.75" customHeight="1">
      <c r="A52" s="1010" t="s">
        <v>543</v>
      </c>
      <c r="B52" s="1012">
        <v>28</v>
      </c>
      <c r="C52" s="1003"/>
      <c r="D52" s="1003" t="s">
        <v>1515</v>
      </c>
      <c r="E52" s="1005">
        <v>156</v>
      </c>
      <c r="F52" s="1006" t="s">
        <v>1728</v>
      </c>
      <c r="G52" s="784">
        <v>4.37</v>
      </c>
      <c r="H52" s="784">
        <v>4.79</v>
      </c>
      <c r="I52" s="784">
        <f>H52-G52</f>
        <v>0.41999999999999993</v>
      </c>
      <c r="J52" s="1009">
        <v>7.51</v>
      </c>
      <c r="K52" s="999">
        <v>1176</v>
      </c>
      <c r="L52" s="1007">
        <f>I52*1000*J52*K52</f>
        <v>3709339.1999999993</v>
      </c>
      <c r="M52" s="1000">
        <v>4</v>
      </c>
      <c r="N52" s="1001">
        <v>41</v>
      </c>
    </row>
    <row r="53" spans="1:14" ht="15.75" customHeight="1">
      <c r="A53" s="965" t="s">
        <v>543</v>
      </c>
      <c r="B53" s="647">
        <v>29</v>
      </c>
      <c r="C53" s="917">
        <v>12</v>
      </c>
      <c r="D53" s="917" t="s">
        <v>1515</v>
      </c>
      <c r="E53" s="963" t="s">
        <v>1525</v>
      </c>
      <c r="F53" s="919" t="s">
        <v>1729</v>
      </c>
      <c r="G53" s="784">
        <v>3.53</v>
      </c>
      <c r="H53" s="784">
        <v>4.37</v>
      </c>
      <c r="I53" s="784">
        <f>H53-G53</f>
        <v>0.8400000000000003</v>
      </c>
      <c r="J53" s="1028">
        <v>7.51</v>
      </c>
      <c r="K53" s="1029">
        <v>2233</v>
      </c>
      <c r="L53" s="1029">
        <f>I53*1000*J53*K53</f>
        <v>14086657.200000005</v>
      </c>
      <c r="M53" s="653">
        <v>4</v>
      </c>
      <c r="N53" s="953">
        <v>41</v>
      </c>
    </row>
    <row r="54" spans="1:14" ht="15.75" customHeight="1">
      <c r="A54" s="965" t="s">
        <v>543</v>
      </c>
      <c r="B54" s="647">
        <v>30</v>
      </c>
      <c r="C54" s="917"/>
      <c r="D54" s="917" t="s">
        <v>1515</v>
      </c>
      <c r="E54" s="963" t="s">
        <v>1521</v>
      </c>
      <c r="F54" s="919" t="s">
        <v>1558</v>
      </c>
      <c r="G54" s="784">
        <v>35.043</v>
      </c>
      <c r="H54" s="784">
        <v>35.143</v>
      </c>
      <c r="I54" s="784">
        <f>H54-G54</f>
        <v>0.10000000000000142</v>
      </c>
      <c r="J54" s="955">
        <v>6</v>
      </c>
      <c r="K54" s="951">
        <v>2022</v>
      </c>
      <c r="L54" s="951">
        <f>I54*1000*J54*K54</f>
        <v>1213200.0000000172</v>
      </c>
      <c r="M54" s="964">
        <v>4</v>
      </c>
      <c r="N54" s="953">
        <v>40</v>
      </c>
    </row>
    <row r="55" spans="1:14" ht="15.75" customHeight="1">
      <c r="A55" s="965" t="s">
        <v>543</v>
      </c>
      <c r="B55" s="647">
        <v>31</v>
      </c>
      <c r="C55" s="917"/>
      <c r="D55" s="917" t="s">
        <v>1515</v>
      </c>
      <c r="E55" s="963" t="s">
        <v>1554</v>
      </c>
      <c r="F55" s="919" t="s">
        <v>1108</v>
      </c>
      <c r="G55" s="784">
        <v>4.3</v>
      </c>
      <c r="H55" s="784">
        <v>4.84</v>
      </c>
      <c r="I55" s="784">
        <v>0.54</v>
      </c>
      <c r="J55" s="955">
        <v>7.75</v>
      </c>
      <c r="K55" s="951">
        <v>650</v>
      </c>
      <c r="L55" s="951">
        <f>I55*1000*J55*K55</f>
        <v>2720250</v>
      </c>
      <c r="M55" s="653">
        <v>5</v>
      </c>
      <c r="N55" s="953">
        <v>37</v>
      </c>
    </row>
    <row r="56" spans="1:14" s="115" customFormat="1" ht="15.75" customHeight="1">
      <c r="A56" s="965" t="s">
        <v>543</v>
      </c>
      <c r="B56" s="647">
        <v>32</v>
      </c>
      <c r="C56" s="917"/>
      <c r="D56" s="917" t="s">
        <v>1515</v>
      </c>
      <c r="E56" s="963" t="s">
        <v>1537</v>
      </c>
      <c r="F56" s="919" t="s">
        <v>1559</v>
      </c>
      <c r="G56" s="784">
        <v>51.98</v>
      </c>
      <c r="H56" s="784">
        <v>52.106</v>
      </c>
      <c r="I56" s="784">
        <f>H56-G56</f>
        <v>0.12600000000000477</v>
      </c>
      <c r="J56" s="912">
        <v>7.36</v>
      </c>
      <c r="K56" s="913">
        <v>956</v>
      </c>
      <c r="L56" s="913">
        <f>I56*1000*J56*K56</f>
        <v>886556.1600000336</v>
      </c>
      <c r="M56" s="963">
        <v>4</v>
      </c>
      <c r="N56" s="914">
        <v>35</v>
      </c>
    </row>
    <row r="57" spans="1:14" ht="15.75" customHeight="1">
      <c r="A57" s="1109" t="s">
        <v>543</v>
      </c>
      <c r="B57" s="1087">
        <v>33</v>
      </c>
      <c r="C57" s="1112"/>
      <c r="D57" s="1112" t="s">
        <v>1515</v>
      </c>
      <c r="E57" s="1115" t="s">
        <v>1529</v>
      </c>
      <c r="F57" s="919" t="s">
        <v>1560</v>
      </c>
      <c r="G57" s="784">
        <v>9.48</v>
      </c>
      <c r="H57" s="784">
        <v>9.64</v>
      </c>
      <c r="I57" s="784">
        <v>0.16</v>
      </c>
      <c r="J57" s="955">
        <v>6.2</v>
      </c>
      <c r="K57" s="1118">
        <v>1260</v>
      </c>
      <c r="L57" s="1118">
        <v>2414160</v>
      </c>
      <c r="M57" s="1133" t="s">
        <v>1469</v>
      </c>
      <c r="N57" s="1127">
        <v>33</v>
      </c>
    </row>
    <row r="58" spans="1:16" ht="15.75" customHeight="1">
      <c r="A58" s="1111"/>
      <c r="B58" s="1089"/>
      <c r="C58" s="1114"/>
      <c r="D58" s="1114"/>
      <c r="E58" s="1117"/>
      <c r="F58" s="919" t="s">
        <v>1561</v>
      </c>
      <c r="G58" s="784">
        <v>12.4</v>
      </c>
      <c r="H58" s="784">
        <v>12.54</v>
      </c>
      <c r="I58" s="784">
        <f>H58-G58</f>
        <v>0.1399999999999988</v>
      </c>
      <c r="J58" s="955">
        <v>6.6</v>
      </c>
      <c r="K58" s="1080"/>
      <c r="L58" s="1080"/>
      <c r="M58" s="1132"/>
      <c r="N58" s="1128"/>
      <c r="P58" s="796"/>
    </row>
    <row r="59" spans="1:14" ht="15.75" customHeight="1">
      <c r="A59" s="965" t="s">
        <v>543</v>
      </c>
      <c r="B59" s="647">
        <v>34</v>
      </c>
      <c r="C59" s="917"/>
      <c r="D59" s="917" t="s">
        <v>1515</v>
      </c>
      <c r="E59" s="963" t="s">
        <v>1562</v>
      </c>
      <c r="F59" s="919" t="s">
        <v>1563</v>
      </c>
      <c r="G59" s="784">
        <v>35.418</v>
      </c>
      <c r="H59" s="784">
        <v>35.538</v>
      </c>
      <c r="I59" s="784">
        <v>0.12</v>
      </c>
      <c r="J59" s="955">
        <v>9.1</v>
      </c>
      <c r="K59" s="951">
        <v>895</v>
      </c>
      <c r="L59" s="951">
        <f aca="true" t="shared" si="1" ref="L59:L66">I59*1000*J59*K59</f>
        <v>977340</v>
      </c>
      <c r="M59" s="653">
        <v>5</v>
      </c>
      <c r="N59" s="953">
        <v>33</v>
      </c>
    </row>
    <row r="60" spans="1:14" ht="15.75" customHeight="1">
      <c r="A60" s="965" t="s">
        <v>543</v>
      </c>
      <c r="B60" s="647">
        <v>35</v>
      </c>
      <c r="C60" s="917"/>
      <c r="D60" s="917" t="s">
        <v>1515</v>
      </c>
      <c r="E60" s="963" t="s">
        <v>1520</v>
      </c>
      <c r="F60" s="919" t="s">
        <v>1564</v>
      </c>
      <c r="G60" s="784">
        <v>101.053</v>
      </c>
      <c r="H60" s="784">
        <v>101.253</v>
      </c>
      <c r="I60" s="784">
        <f>H60-G60</f>
        <v>0.20000000000000284</v>
      </c>
      <c r="J60" s="955">
        <v>9</v>
      </c>
      <c r="K60" s="951">
        <v>485</v>
      </c>
      <c r="L60" s="951">
        <f t="shared" si="1"/>
        <v>873000.0000000123</v>
      </c>
      <c r="M60" s="964">
        <v>4</v>
      </c>
      <c r="N60" s="953">
        <v>29</v>
      </c>
    </row>
    <row r="61" spans="1:14" ht="15.75" customHeight="1">
      <c r="A61" s="965" t="s">
        <v>543</v>
      </c>
      <c r="B61" s="647">
        <v>36</v>
      </c>
      <c r="C61" s="917"/>
      <c r="D61" s="917" t="s">
        <v>1515</v>
      </c>
      <c r="E61" s="963" t="s">
        <v>1520</v>
      </c>
      <c r="F61" s="919" t="s">
        <v>1565</v>
      </c>
      <c r="G61" s="784">
        <v>114.773</v>
      </c>
      <c r="H61" s="784">
        <v>115.053</v>
      </c>
      <c r="I61" s="784">
        <f aca="true" t="shared" si="2" ref="I61:I66">H61-G61</f>
        <v>0.28000000000000114</v>
      </c>
      <c r="J61" s="955">
        <v>11.9</v>
      </c>
      <c r="K61" s="951">
        <v>485</v>
      </c>
      <c r="L61" s="951">
        <f t="shared" si="1"/>
        <v>1616020.0000000065</v>
      </c>
      <c r="M61" s="653">
        <v>5</v>
      </c>
      <c r="N61" s="953">
        <v>28</v>
      </c>
    </row>
    <row r="62" spans="1:16" ht="15.75" customHeight="1">
      <c r="A62" s="1109" t="s">
        <v>543</v>
      </c>
      <c r="B62" s="1087">
        <v>37</v>
      </c>
      <c r="C62" s="1112"/>
      <c r="D62" s="1112" t="s">
        <v>1515</v>
      </c>
      <c r="E62" s="1115" t="s">
        <v>1521</v>
      </c>
      <c r="F62" s="919" t="s">
        <v>1566</v>
      </c>
      <c r="G62" s="784">
        <v>40.522</v>
      </c>
      <c r="H62" s="784">
        <v>40.662</v>
      </c>
      <c r="I62" s="784">
        <f t="shared" si="2"/>
        <v>0.14000000000000057</v>
      </c>
      <c r="J62" s="955">
        <v>6.1</v>
      </c>
      <c r="K62" s="1118">
        <v>650</v>
      </c>
      <c r="L62" s="1118">
        <v>4048050</v>
      </c>
      <c r="M62" s="1133" t="s">
        <v>1469</v>
      </c>
      <c r="N62" s="1127">
        <v>19</v>
      </c>
      <c r="P62" s="796"/>
    </row>
    <row r="63" spans="1:14" ht="15.75" customHeight="1">
      <c r="A63" s="1110"/>
      <c r="B63" s="1088"/>
      <c r="C63" s="1113"/>
      <c r="D63" s="1113"/>
      <c r="E63" s="1116"/>
      <c r="F63" s="919" t="s">
        <v>1567</v>
      </c>
      <c r="G63" s="784">
        <v>41.002</v>
      </c>
      <c r="H63" s="784">
        <v>41.652</v>
      </c>
      <c r="I63" s="784">
        <f t="shared" si="2"/>
        <v>0.6499999999999986</v>
      </c>
      <c r="J63" s="955">
        <v>6.1</v>
      </c>
      <c r="K63" s="1079"/>
      <c r="L63" s="1079"/>
      <c r="M63" s="1131"/>
      <c r="N63" s="1130"/>
    </row>
    <row r="64" spans="1:14" ht="15.75" customHeight="1">
      <c r="A64" s="1111"/>
      <c r="B64" s="1089"/>
      <c r="C64" s="1114"/>
      <c r="D64" s="1114"/>
      <c r="E64" s="1117"/>
      <c r="F64" s="919" t="s">
        <v>1104</v>
      </c>
      <c r="G64" s="784">
        <v>46.2</v>
      </c>
      <c r="H64" s="784">
        <v>46.435</v>
      </c>
      <c r="I64" s="784">
        <f>H64-G64</f>
        <v>0.23499999999999943</v>
      </c>
      <c r="J64" s="955">
        <v>6</v>
      </c>
      <c r="K64" s="1080"/>
      <c r="L64" s="1080"/>
      <c r="M64" s="1132"/>
      <c r="N64" s="1128"/>
    </row>
    <row r="65" spans="1:14" ht="15.75" customHeight="1">
      <c r="A65" s="965" t="s">
        <v>543</v>
      </c>
      <c r="B65" s="647">
        <v>38</v>
      </c>
      <c r="C65" s="917"/>
      <c r="D65" s="907" t="s">
        <v>1515</v>
      </c>
      <c r="E65" s="909" t="s">
        <v>1525</v>
      </c>
      <c r="F65" s="802" t="s">
        <v>1568</v>
      </c>
      <c r="G65" s="920">
        <v>21.344</v>
      </c>
      <c r="H65" s="920">
        <v>21.464</v>
      </c>
      <c r="I65" s="920">
        <f t="shared" si="2"/>
        <v>0.11999999999999744</v>
      </c>
      <c r="J65" s="814">
        <v>6.2</v>
      </c>
      <c r="K65" s="898">
        <v>485</v>
      </c>
      <c r="L65" s="898">
        <f t="shared" si="1"/>
        <v>360839.9999999923</v>
      </c>
      <c r="M65" s="900">
        <v>5</v>
      </c>
      <c r="N65" s="901">
        <v>19</v>
      </c>
    </row>
    <row r="66" spans="1:14" s="115" customFormat="1" ht="15.75" customHeight="1" thickBot="1">
      <c r="A66" s="965" t="s">
        <v>543</v>
      </c>
      <c r="B66" s="815">
        <v>39</v>
      </c>
      <c r="C66" s="700"/>
      <c r="D66" s="700" t="s">
        <v>1515</v>
      </c>
      <c r="E66" s="701" t="s">
        <v>1527</v>
      </c>
      <c r="F66" s="816" t="s">
        <v>1569</v>
      </c>
      <c r="G66" s="817">
        <v>17.623</v>
      </c>
      <c r="H66" s="817">
        <v>18.034</v>
      </c>
      <c r="I66" s="817">
        <f t="shared" si="2"/>
        <v>0.4109999999999978</v>
      </c>
      <c r="J66" s="818">
        <v>5.8</v>
      </c>
      <c r="K66" s="819">
        <v>895</v>
      </c>
      <c r="L66" s="747">
        <f t="shared" si="1"/>
        <v>2133500.999999989</v>
      </c>
      <c r="M66" s="820">
        <v>4</v>
      </c>
      <c r="N66" s="821">
        <v>18</v>
      </c>
    </row>
    <row r="67" spans="1:14" s="824" customFormat="1" ht="15.75" customHeight="1" thickBot="1">
      <c r="A67" s="660"/>
      <c r="B67" s="661"/>
      <c r="C67" s="661"/>
      <c r="D67" s="661"/>
      <c r="E67" s="661"/>
      <c r="F67" s="822"/>
      <c r="G67" s="823"/>
      <c r="H67" s="823"/>
      <c r="I67" s="664">
        <f>SUM(I6:I66)</f>
        <v>33.916</v>
      </c>
      <c r="J67" s="665" t="s">
        <v>93</v>
      </c>
      <c r="K67" s="666"/>
      <c r="L67" s="667">
        <f>SUM(L6:L66)</f>
        <v>310939402.67999995</v>
      </c>
      <c r="M67" s="668"/>
      <c r="N67" s="669"/>
    </row>
    <row r="68" spans="1:14" s="785" customFormat="1" ht="15">
      <c r="A68" s="1134" t="s">
        <v>74</v>
      </c>
      <c r="B68" s="1137">
        <v>1</v>
      </c>
      <c r="C68" s="1140" t="s">
        <v>1458</v>
      </c>
      <c r="D68" s="1142" t="s">
        <v>1515</v>
      </c>
      <c r="E68" s="1143" t="s">
        <v>1570</v>
      </c>
      <c r="F68" s="1144" t="s">
        <v>1571</v>
      </c>
      <c r="G68" s="825">
        <v>1.4</v>
      </c>
      <c r="H68" s="825">
        <v>2.706</v>
      </c>
      <c r="I68" s="1145">
        <v>4.043</v>
      </c>
      <c r="J68" s="1146">
        <v>8</v>
      </c>
      <c r="K68" s="1147">
        <f>L68/(J68*I68*1000)</f>
        <v>598.8277587806085</v>
      </c>
      <c r="L68" s="1081">
        <v>19368485.03</v>
      </c>
      <c r="M68" s="1083">
        <v>5</v>
      </c>
      <c r="N68" s="1148">
        <v>46</v>
      </c>
    </row>
    <row r="69" spans="1:14" s="785" customFormat="1" ht="15">
      <c r="A69" s="1135"/>
      <c r="B69" s="1138"/>
      <c r="C69" s="1141"/>
      <c r="D69" s="1090"/>
      <c r="E69" s="1091"/>
      <c r="F69" s="1103"/>
      <c r="G69" s="826">
        <v>3.875</v>
      </c>
      <c r="H69" s="826">
        <v>4.558</v>
      </c>
      <c r="I69" s="1094"/>
      <c r="J69" s="1096"/>
      <c r="K69" s="1097"/>
      <c r="L69" s="1082"/>
      <c r="M69" s="1084"/>
      <c r="N69" s="1149"/>
    </row>
    <row r="70" spans="1:14" s="785" customFormat="1" ht="15">
      <c r="A70" s="1135"/>
      <c r="B70" s="1138"/>
      <c r="C70" s="1141"/>
      <c r="D70" s="1090"/>
      <c r="E70" s="1091"/>
      <c r="F70" s="1103"/>
      <c r="G70" s="826">
        <v>4.604</v>
      </c>
      <c r="H70" s="826">
        <v>4.75</v>
      </c>
      <c r="I70" s="1094"/>
      <c r="J70" s="1096"/>
      <c r="K70" s="1097"/>
      <c r="L70" s="1082"/>
      <c r="M70" s="1084"/>
      <c r="N70" s="1149"/>
    </row>
    <row r="71" spans="1:14" s="785" customFormat="1" ht="15.75" customHeight="1">
      <c r="A71" s="1135"/>
      <c r="B71" s="1138"/>
      <c r="C71" s="1141"/>
      <c r="D71" s="1090"/>
      <c r="E71" s="1091"/>
      <c r="F71" s="1103"/>
      <c r="G71" s="826">
        <v>4.8</v>
      </c>
      <c r="H71" s="826">
        <v>5.192</v>
      </c>
      <c r="I71" s="1094"/>
      <c r="J71" s="1096"/>
      <c r="K71" s="1097"/>
      <c r="L71" s="1082"/>
      <c r="M71" s="1084"/>
      <c r="N71" s="1149"/>
    </row>
    <row r="72" spans="1:14" s="785" customFormat="1" ht="15.75" customHeight="1">
      <c r="A72" s="1136"/>
      <c r="B72" s="1139"/>
      <c r="C72" s="1141"/>
      <c r="D72" s="1090"/>
      <c r="E72" s="1091"/>
      <c r="F72" s="1103"/>
      <c r="G72" s="826">
        <v>5.208</v>
      </c>
      <c r="H72" s="826">
        <v>6.724</v>
      </c>
      <c r="I72" s="1095"/>
      <c r="J72" s="1096"/>
      <c r="K72" s="1097"/>
      <c r="L72" s="1082"/>
      <c r="M72" s="1085"/>
      <c r="N72" s="1149"/>
    </row>
    <row r="73" spans="1:14" s="115" customFormat="1" ht="15.75" customHeight="1">
      <c r="A73" s="827" t="s">
        <v>74</v>
      </c>
      <c r="B73" s="744">
        <v>2</v>
      </c>
      <c r="C73" s="961"/>
      <c r="D73" s="917" t="s">
        <v>1515</v>
      </c>
      <c r="E73" s="963" t="s">
        <v>1570</v>
      </c>
      <c r="F73" s="919" t="s">
        <v>1572</v>
      </c>
      <c r="G73" s="826">
        <v>3.23</v>
      </c>
      <c r="H73" s="826">
        <v>3.875</v>
      </c>
      <c r="I73" s="784">
        <f>H73-G73</f>
        <v>0.645</v>
      </c>
      <c r="J73" s="912">
        <v>7.5</v>
      </c>
      <c r="K73" s="913">
        <v>650</v>
      </c>
      <c r="L73" s="913">
        <f>I73*1000*J73*K73</f>
        <v>3144375</v>
      </c>
      <c r="M73" s="795">
        <v>5</v>
      </c>
      <c r="N73" s="914">
        <v>46</v>
      </c>
    </row>
    <row r="74" spans="1:14" s="115" customFormat="1" ht="15.75" customHeight="1">
      <c r="A74" s="1150" t="s">
        <v>74</v>
      </c>
      <c r="B74" s="1151">
        <v>3</v>
      </c>
      <c r="C74" s="1152" t="s">
        <v>1573</v>
      </c>
      <c r="D74" s="1112" t="s">
        <v>1515</v>
      </c>
      <c r="E74" s="1115">
        <v>163</v>
      </c>
      <c r="F74" s="1104" t="s">
        <v>1706</v>
      </c>
      <c r="G74" s="826">
        <v>26.845</v>
      </c>
      <c r="H74" s="826">
        <v>27.846</v>
      </c>
      <c r="I74" s="1093">
        <v>4.33</v>
      </c>
      <c r="J74" s="1119">
        <v>7</v>
      </c>
      <c r="K74" s="1121">
        <f>L74/(J74*I74*1000)</f>
        <v>824.8102936324644</v>
      </c>
      <c r="L74" s="1121">
        <v>25000000</v>
      </c>
      <c r="M74" s="1123">
        <v>5</v>
      </c>
      <c r="N74" s="1107">
        <v>46</v>
      </c>
    </row>
    <row r="75" spans="1:14" s="115" customFormat="1" ht="15.75" customHeight="1">
      <c r="A75" s="1135"/>
      <c r="B75" s="1138"/>
      <c r="C75" s="1153"/>
      <c r="D75" s="1113"/>
      <c r="E75" s="1116"/>
      <c r="F75" s="1155"/>
      <c r="G75" s="826">
        <v>28.174</v>
      </c>
      <c r="H75" s="826">
        <v>28.711</v>
      </c>
      <c r="I75" s="1094"/>
      <c r="J75" s="1156"/>
      <c r="K75" s="1157"/>
      <c r="L75" s="1157"/>
      <c r="M75" s="1158"/>
      <c r="N75" s="1159"/>
    </row>
    <row r="76" spans="1:14" s="115" customFormat="1" ht="15.75" customHeight="1">
      <c r="A76" s="1135"/>
      <c r="B76" s="1138"/>
      <c r="C76" s="1153"/>
      <c r="D76" s="1113"/>
      <c r="E76" s="1116"/>
      <c r="F76" s="1155"/>
      <c r="G76" s="826">
        <v>28.86</v>
      </c>
      <c r="H76" s="826">
        <v>28.877</v>
      </c>
      <c r="I76" s="1094"/>
      <c r="J76" s="1156"/>
      <c r="K76" s="1157"/>
      <c r="L76" s="1157"/>
      <c r="M76" s="1158"/>
      <c r="N76" s="1159"/>
    </row>
    <row r="77" spans="1:14" s="115" customFormat="1" ht="15.75" customHeight="1">
      <c r="A77" s="1135"/>
      <c r="B77" s="1138"/>
      <c r="C77" s="1153"/>
      <c r="D77" s="1113"/>
      <c r="E77" s="1116"/>
      <c r="F77" s="1155"/>
      <c r="G77" s="826">
        <v>29.417</v>
      </c>
      <c r="H77" s="826">
        <v>29.873</v>
      </c>
      <c r="I77" s="1094"/>
      <c r="J77" s="1156"/>
      <c r="K77" s="1157"/>
      <c r="L77" s="1157"/>
      <c r="M77" s="1158"/>
      <c r="N77" s="1159"/>
    </row>
    <row r="78" spans="1:14" s="115" customFormat="1" ht="15.75" customHeight="1">
      <c r="A78" s="1136"/>
      <c r="B78" s="1139"/>
      <c r="C78" s="1154"/>
      <c r="D78" s="1114"/>
      <c r="E78" s="1117"/>
      <c r="F78" s="1105"/>
      <c r="G78" s="826">
        <v>30.062</v>
      </c>
      <c r="H78" s="826">
        <v>32.381</v>
      </c>
      <c r="I78" s="1095"/>
      <c r="J78" s="1120"/>
      <c r="K78" s="1122"/>
      <c r="L78" s="1122"/>
      <c r="M78" s="1124"/>
      <c r="N78" s="1108"/>
    </row>
    <row r="79" spans="1:14" ht="15.75" customHeight="1">
      <c r="A79" s="827" t="s">
        <v>74</v>
      </c>
      <c r="B79" s="744">
        <v>4</v>
      </c>
      <c r="C79" s="961" t="s">
        <v>1573</v>
      </c>
      <c r="D79" s="917" t="s">
        <v>1515</v>
      </c>
      <c r="E79" s="795" t="s">
        <v>1574</v>
      </c>
      <c r="F79" s="828" t="s">
        <v>1575</v>
      </c>
      <c r="G79" s="829">
        <v>24.8</v>
      </c>
      <c r="H79" s="829">
        <v>26.1</v>
      </c>
      <c r="I79" s="942">
        <f>H79-G79</f>
        <v>1.3000000000000007</v>
      </c>
      <c r="J79" s="830">
        <v>6.9</v>
      </c>
      <c r="K79" s="944">
        <v>650</v>
      </c>
      <c r="L79" s="944">
        <f>I79*1000*J79*K79</f>
        <v>5830500.000000004</v>
      </c>
      <c r="M79" s="653">
        <v>5</v>
      </c>
      <c r="N79" s="831">
        <v>46</v>
      </c>
    </row>
    <row r="80" spans="1:14" ht="30.75" customHeight="1">
      <c r="A80" s="827" t="s">
        <v>74</v>
      </c>
      <c r="B80" s="744">
        <v>5</v>
      </c>
      <c r="C80" s="961" t="s">
        <v>1339</v>
      </c>
      <c r="D80" s="917" t="s">
        <v>1515</v>
      </c>
      <c r="E80" s="795" t="s">
        <v>1576</v>
      </c>
      <c r="F80" s="860" t="s">
        <v>1707</v>
      </c>
      <c r="G80" s="829">
        <v>6.505</v>
      </c>
      <c r="H80" s="829">
        <v>10.919</v>
      </c>
      <c r="I80" s="942">
        <f>H80-G80</f>
        <v>4.414000000000001</v>
      </c>
      <c r="J80" s="830">
        <v>6.1</v>
      </c>
      <c r="K80" s="944">
        <v>739.4619039616214</v>
      </c>
      <c r="L80" s="944">
        <v>14520000</v>
      </c>
      <c r="M80" s="653">
        <v>5</v>
      </c>
      <c r="N80" s="831">
        <v>42</v>
      </c>
    </row>
    <row r="81" spans="1:16" s="130" customFormat="1" ht="15.75" customHeight="1" thickBot="1">
      <c r="A81" s="1066">
        <v>14</v>
      </c>
      <c r="B81" s="1066"/>
      <c r="C81" s="1066"/>
      <c r="D81" s="1066"/>
      <c r="E81" s="1066"/>
      <c r="F81" s="1066"/>
      <c r="G81" s="1066"/>
      <c r="H81" s="1066"/>
      <c r="I81" s="1066"/>
      <c r="J81" s="1066"/>
      <c r="K81" s="1066"/>
      <c r="L81" s="1066"/>
      <c r="M81" s="1066"/>
      <c r="N81" s="1066"/>
      <c r="P81" s="813"/>
    </row>
    <row r="82" spans="1:14" ht="30" customHeight="1">
      <c r="A82" s="1056" t="s">
        <v>1445</v>
      </c>
      <c r="B82" s="1058" t="s">
        <v>1446</v>
      </c>
      <c r="C82" s="1058" t="s">
        <v>1447</v>
      </c>
      <c r="D82" s="1060" t="s">
        <v>1448</v>
      </c>
      <c r="E82" s="1058" t="s">
        <v>265</v>
      </c>
      <c r="F82" s="1062" t="s">
        <v>1449</v>
      </c>
      <c r="G82" s="1064" t="s">
        <v>350</v>
      </c>
      <c r="H82" s="1065"/>
      <c r="I82" s="1067" t="s">
        <v>1450</v>
      </c>
      <c r="J82" s="1069" t="s">
        <v>1451</v>
      </c>
      <c r="K82" s="1071" t="s">
        <v>1452</v>
      </c>
      <c r="L82" s="1073" t="s">
        <v>1453</v>
      </c>
      <c r="M82" s="1074" t="s">
        <v>1454</v>
      </c>
      <c r="N82" s="1076" t="s">
        <v>1455</v>
      </c>
    </row>
    <row r="83" spans="1:14" ht="39.75" customHeight="1" thickBot="1">
      <c r="A83" s="1057"/>
      <c r="B83" s="1059"/>
      <c r="C83" s="1059"/>
      <c r="D83" s="1061"/>
      <c r="E83" s="1059"/>
      <c r="F83" s="1063"/>
      <c r="G83" s="740" t="s">
        <v>1456</v>
      </c>
      <c r="H83" s="740" t="s">
        <v>1457</v>
      </c>
      <c r="I83" s="1068"/>
      <c r="J83" s="1070"/>
      <c r="K83" s="1072"/>
      <c r="L83" s="1072"/>
      <c r="M83" s="1075"/>
      <c r="N83" s="1077"/>
    </row>
    <row r="84" spans="1:14" ht="15.75">
      <c r="A84" s="957" t="s">
        <v>74</v>
      </c>
      <c r="B84" s="903">
        <v>6</v>
      </c>
      <c r="C84" s="905" t="s">
        <v>1573</v>
      </c>
      <c r="D84" s="907" t="s">
        <v>1515</v>
      </c>
      <c r="E84" s="933" t="s">
        <v>1574</v>
      </c>
      <c r="F84" s="893" t="s">
        <v>1577</v>
      </c>
      <c r="G84" s="894">
        <v>19.32</v>
      </c>
      <c r="H84" s="894">
        <v>19.84</v>
      </c>
      <c r="I84" s="872">
        <f aca="true" t="shared" si="3" ref="I84:I92">H84-G84</f>
        <v>0.5199999999999996</v>
      </c>
      <c r="J84" s="938">
        <v>8</v>
      </c>
      <c r="K84" s="935">
        <v>650</v>
      </c>
      <c r="L84" s="935">
        <f aca="true" t="shared" si="4" ref="L84:L92">I84*1000*J84*K84</f>
        <v>2703999.9999999977</v>
      </c>
      <c r="M84" s="900">
        <v>5</v>
      </c>
      <c r="N84" s="940">
        <v>41</v>
      </c>
    </row>
    <row r="85" spans="1:14" ht="15">
      <c r="A85" s="1150" t="s">
        <v>74</v>
      </c>
      <c r="B85" s="1151">
        <v>7</v>
      </c>
      <c r="C85" s="1152" t="s">
        <v>1339</v>
      </c>
      <c r="D85" s="1112" t="s">
        <v>1515</v>
      </c>
      <c r="E85" s="1123" t="s">
        <v>1523</v>
      </c>
      <c r="F85" s="1160" t="s">
        <v>1578</v>
      </c>
      <c r="G85" s="829">
        <v>9.282</v>
      </c>
      <c r="H85" s="829">
        <v>9.405</v>
      </c>
      <c r="I85" s="942">
        <f t="shared" si="3"/>
        <v>0.12299999999999933</v>
      </c>
      <c r="J85" s="1162">
        <v>6.3</v>
      </c>
      <c r="K85" s="1164">
        <v>1260</v>
      </c>
      <c r="L85" s="1166">
        <v>1815000</v>
      </c>
      <c r="M85" s="1133">
        <v>4</v>
      </c>
      <c r="N85" s="1168">
        <v>41</v>
      </c>
    </row>
    <row r="86" spans="1:14" ht="15">
      <c r="A86" s="1136"/>
      <c r="B86" s="1139"/>
      <c r="C86" s="1154"/>
      <c r="D86" s="1114"/>
      <c r="E86" s="1124"/>
      <c r="F86" s="1161"/>
      <c r="G86" s="829">
        <v>9.488</v>
      </c>
      <c r="H86" s="829">
        <v>9.52</v>
      </c>
      <c r="I86" s="942">
        <f t="shared" si="3"/>
        <v>0.03200000000000003</v>
      </c>
      <c r="J86" s="1163"/>
      <c r="K86" s="1165"/>
      <c r="L86" s="1167"/>
      <c r="M86" s="1132"/>
      <c r="N86" s="1169"/>
    </row>
    <row r="87" spans="1:14" ht="15.75">
      <c r="A87" s="827" t="s">
        <v>74</v>
      </c>
      <c r="B87" s="744">
        <v>8</v>
      </c>
      <c r="C87" s="961"/>
      <c r="D87" s="917" t="s">
        <v>1515</v>
      </c>
      <c r="E87" s="795" t="s">
        <v>1579</v>
      </c>
      <c r="F87" s="828" t="s">
        <v>1580</v>
      </c>
      <c r="G87" s="829">
        <v>3.428</v>
      </c>
      <c r="H87" s="829">
        <v>4.165</v>
      </c>
      <c r="I87" s="942">
        <f t="shared" si="3"/>
        <v>0.7370000000000001</v>
      </c>
      <c r="J87" s="830">
        <v>6.2</v>
      </c>
      <c r="K87" s="944">
        <v>650</v>
      </c>
      <c r="L87" s="944">
        <f t="shared" si="4"/>
        <v>2970110.0000000005</v>
      </c>
      <c r="M87" s="653">
        <v>4</v>
      </c>
      <c r="N87" s="831">
        <v>39</v>
      </c>
    </row>
    <row r="88" spans="1:14" ht="15.75">
      <c r="A88" s="827" t="s">
        <v>74</v>
      </c>
      <c r="B88" s="744">
        <v>9</v>
      </c>
      <c r="C88" s="961"/>
      <c r="D88" s="917" t="s">
        <v>1515</v>
      </c>
      <c r="E88" s="795" t="s">
        <v>1562</v>
      </c>
      <c r="F88" s="828" t="s">
        <v>1581</v>
      </c>
      <c r="G88" s="829">
        <v>16.939</v>
      </c>
      <c r="H88" s="829">
        <v>21.521</v>
      </c>
      <c r="I88" s="942">
        <f t="shared" si="3"/>
        <v>4.582000000000001</v>
      </c>
      <c r="J88" s="830">
        <v>5.6</v>
      </c>
      <c r="K88" s="944">
        <v>1260</v>
      </c>
      <c r="L88" s="944">
        <f t="shared" si="4"/>
        <v>32330592.000000004</v>
      </c>
      <c r="M88" s="653">
        <v>5</v>
      </c>
      <c r="N88" s="831">
        <v>37</v>
      </c>
    </row>
    <row r="89" spans="1:14" ht="15.75">
      <c r="A89" s="827" t="s">
        <v>74</v>
      </c>
      <c r="B89" s="1151">
        <v>10</v>
      </c>
      <c r="C89" s="1152"/>
      <c r="D89" s="1112" t="s">
        <v>1515</v>
      </c>
      <c r="E89" s="1115" t="s">
        <v>1574</v>
      </c>
      <c r="F89" s="919" t="s">
        <v>1582</v>
      </c>
      <c r="G89" s="826">
        <v>0.18</v>
      </c>
      <c r="H89" s="826">
        <v>0.62</v>
      </c>
      <c r="I89" s="784">
        <f t="shared" si="3"/>
        <v>0.44</v>
      </c>
      <c r="J89" s="955">
        <v>5.8</v>
      </c>
      <c r="K89" s="1118">
        <v>650</v>
      </c>
      <c r="L89" s="1118">
        <v>3346200</v>
      </c>
      <c r="M89" s="1133" t="s">
        <v>1469</v>
      </c>
      <c r="N89" s="1127">
        <v>37</v>
      </c>
    </row>
    <row r="90" spans="1:16" ht="15.75">
      <c r="A90" s="827" t="s">
        <v>74</v>
      </c>
      <c r="B90" s="1138"/>
      <c r="C90" s="1153"/>
      <c r="D90" s="1113"/>
      <c r="E90" s="1117"/>
      <c r="F90" s="919" t="s">
        <v>1583</v>
      </c>
      <c r="G90" s="826">
        <v>4.96</v>
      </c>
      <c r="H90" s="826">
        <v>5.06</v>
      </c>
      <c r="I90" s="784">
        <f t="shared" si="3"/>
        <v>0.09999999999999964</v>
      </c>
      <c r="J90" s="955">
        <v>5.8</v>
      </c>
      <c r="K90" s="1080"/>
      <c r="L90" s="1079"/>
      <c r="M90" s="1131"/>
      <c r="N90" s="1130"/>
      <c r="P90" s="796"/>
    </row>
    <row r="91" spans="1:14" ht="15.75">
      <c r="A91" s="827"/>
      <c r="B91" s="1139"/>
      <c r="C91" s="1154"/>
      <c r="D91" s="1114"/>
      <c r="E91" s="908" t="s">
        <v>1579</v>
      </c>
      <c r="F91" s="832" t="s">
        <v>1584</v>
      </c>
      <c r="G91" s="826">
        <v>13.68</v>
      </c>
      <c r="H91" s="826">
        <v>13.84</v>
      </c>
      <c r="I91" s="784">
        <f t="shared" si="3"/>
        <v>0.16000000000000014</v>
      </c>
      <c r="J91" s="955">
        <v>6.5</v>
      </c>
      <c r="K91" s="951">
        <v>1260</v>
      </c>
      <c r="L91" s="1080"/>
      <c r="M91" s="1132"/>
      <c r="N91" s="1128"/>
    </row>
    <row r="92" spans="1:14" ht="15.75">
      <c r="A92" s="827" t="s">
        <v>74</v>
      </c>
      <c r="B92" s="744">
        <v>11</v>
      </c>
      <c r="C92" s="961"/>
      <c r="D92" s="917" t="s">
        <v>1515</v>
      </c>
      <c r="E92" s="963" t="s">
        <v>1562</v>
      </c>
      <c r="F92" s="648" t="s">
        <v>1585</v>
      </c>
      <c r="G92" s="833">
        <v>23.941</v>
      </c>
      <c r="H92" s="833">
        <v>28.399</v>
      </c>
      <c r="I92" s="920">
        <f t="shared" si="3"/>
        <v>4.458000000000002</v>
      </c>
      <c r="J92" s="814">
        <v>6.5</v>
      </c>
      <c r="K92" s="898">
        <v>650</v>
      </c>
      <c r="L92" s="898">
        <f t="shared" si="4"/>
        <v>18835050.000000007</v>
      </c>
      <c r="M92" s="900">
        <v>5</v>
      </c>
      <c r="N92" s="901">
        <v>36</v>
      </c>
    </row>
    <row r="93" spans="1:14" s="824" customFormat="1" ht="16.5" thickBot="1">
      <c r="A93" s="834"/>
      <c r="B93" s="680"/>
      <c r="C93" s="681"/>
      <c r="D93" s="681"/>
      <c r="E93" s="681"/>
      <c r="F93" s="835"/>
      <c r="G93" s="836"/>
      <c r="H93" s="836"/>
      <c r="I93" s="684">
        <f>SUM(I68:I92)</f>
        <v>25.884000000000007</v>
      </c>
      <c r="J93" s="685" t="s">
        <v>93</v>
      </c>
      <c r="K93" s="721"/>
      <c r="L93" s="686">
        <f>SUM(L68:L92)</f>
        <v>129864312.03</v>
      </c>
      <c r="M93" s="687"/>
      <c r="N93" s="688"/>
    </row>
    <row r="94" spans="1:14" ht="15.75">
      <c r="A94" s="837" t="s">
        <v>417</v>
      </c>
      <c r="B94" s="1137">
        <v>1</v>
      </c>
      <c r="C94" s="1170" t="s">
        <v>1586</v>
      </c>
      <c r="D94" s="1142" t="s">
        <v>1515</v>
      </c>
      <c r="E94" s="1172" t="s">
        <v>1587</v>
      </c>
      <c r="F94" s="1144" t="s">
        <v>1588</v>
      </c>
      <c r="G94" s="825">
        <v>0.45</v>
      </c>
      <c r="H94" s="825">
        <v>3.075</v>
      </c>
      <c r="I94" s="1145">
        <v>5.613</v>
      </c>
      <c r="J94" s="1174">
        <v>6.5</v>
      </c>
      <c r="K94" s="1147">
        <v>1115.6401356740535</v>
      </c>
      <c r="L94" s="1147">
        <v>40703572.53</v>
      </c>
      <c r="M94" s="1175">
        <v>5</v>
      </c>
      <c r="N94" s="1176">
        <v>55</v>
      </c>
    </row>
    <row r="95" spans="1:14" ht="15.75" customHeight="1">
      <c r="A95" s="837" t="s">
        <v>417</v>
      </c>
      <c r="B95" s="1139"/>
      <c r="C95" s="1171"/>
      <c r="D95" s="1090"/>
      <c r="E95" s="1173"/>
      <c r="F95" s="1103"/>
      <c r="G95" s="826">
        <v>3.14</v>
      </c>
      <c r="H95" s="826">
        <v>6.128</v>
      </c>
      <c r="I95" s="1095"/>
      <c r="J95" s="1106"/>
      <c r="K95" s="1097"/>
      <c r="L95" s="1097"/>
      <c r="M95" s="1132"/>
      <c r="N95" s="1102"/>
    </row>
    <row r="96" spans="1:14" ht="15.75">
      <c r="A96" s="837" t="s">
        <v>417</v>
      </c>
      <c r="B96" s="744">
        <v>2</v>
      </c>
      <c r="C96" s="838" t="s">
        <v>1586</v>
      </c>
      <c r="D96" s="917" t="s">
        <v>1515</v>
      </c>
      <c r="E96" s="947" t="s">
        <v>1589</v>
      </c>
      <c r="F96" s="828" t="s">
        <v>1590</v>
      </c>
      <c r="G96" s="829">
        <v>58.323</v>
      </c>
      <c r="H96" s="829">
        <v>58.489</v>
      </c>
      <c r="I96" s="942">
        <v>0.166</v>
      </c>
      <c r="J96" s="830">
        <v>14.5</v>
      </c>
      <c r="K96" s="944">
        <v>1160.8551931865393</v>
      </c>
      <c r="L96" s="944">
        <v>2794178.45</v>
      </c>
      <c r="M96" s="653">
        <v>4</v>
      </c>
      <c r="N96" s="831">
        <v>54</v>
      </c>
    </row>
    <row r="97" spans="1:14" ht="15.75">
      <c r="A97" s="837" t="s">
        <v>417</v>
      </c>
      <c r="B97" s="744">
        <v>3</v>
      </c>
      <c r="C97" s="916" t="s">
        <v>1586</v>
      </c>
      <c r="D97" s="917" t="s">
        <v>1515</v>
      </c>
      <c r="E97" s="947" t="s">
        <v>1591</v>
      </c>
      <c r="F97" s="828" t="s">
        <v>1497</v>
      </c>
      <c r="G97" s="829">
        <v>30.11</v>
      </c>
      <c r="H97" s="829">
        <v>31.75</v>
      </c>
      <c r="I97" s="942">
        <v>1.64</v>
      </c>
      <c r="J97" s="830">
        <v>7</v>
      </c>
      <c r="K97" s="944">
        <v>1440.511787456446</v>
      </c>
      <c r="L97" s="944">
        <v>16537075.32</v>
      </c>
      <c r="M97" s="653">
        <v>5</v>
      </c>
      <c r="N97" s="831">
        <v>54</v>
      </c>
    </row>
    <row r="98" spans="1:14" s="115" customFormat="1" ht="30">
      <c r="A98" s="837" t="s">
        <v>417</v>
      </c>
      <c r="B98" s="744">
        <v>4</v>
      </c>
      <c r="C98" s="916" t="s">
        <v>1339</v>
      </c>
      <c r="D98" s="917" t="s">
        <v>1515</v>
      </c>
      <c r="E98" s="947" t="s">
        <v>1587</v>
      </c>
      <c r="F98" s="860" t="s">
        <v>1592</v>
      </c>
      <c r="G98" s="829">
        <v>6.128</v>
      </c>
      <c r="H98" s="829">
        <v>12.47</v>
      </c>
      <c r="I98" s="942">
        <f>H98-G98</f>
        <v>6.3420000000000005</v>
      </c>
      <c r="J98" s="943">
        <v>6</v>
      </c>
      <c r="K98" s="944">
        <v>1237.78834842208</v>
      </c>
      <c r="L98" s="945">
        <v>48400000</v>
      </c>
      <c r="M98" s="653">
        <v>5</v>
      </c>
      <c r="N98" s="839">
        <v>53</v>
      </c>
    </row>
    <row r="99" spans="1:14" s="115" customFormat="1" ht="15.75">
      <c r="A99" s="837" t="s">
        <v>417</v>
      </c>
      <c r="B99" s="744">
        <v>5</v>
      </c>
      <c r="C99" s="916" t="s">
        <v>1458</v>
      </c>
      <c r="D99" s="917" t="s">
        <v>1515</v>
      </c>
      <c r="E99" s="947" t="s">
        <v>1594</v>
      </c>
      <c r="F99" s="828" t="s">
        <v>1595</v>
      </c>
      <c r="G99" s="829">
        <v>55.71</v>
      </c>
      <c r="H99" s="829">
        <v>60.1</v>
      </c>
      <c r="I99" s="942">
        <v>4.39</v>
      </c>
      <c r="J99" s="943">
        <v>6</v>
      </c>
      <c r="K99" s="945">
        <v>1260</v>
      </c>
      <c r="L99" s="944">
        <v>33188400</v>
      </c>
      <c r="M99" s="653">
        <v>5</v>
      </c>
      <c r="N99" s="839">
        <v>53</v>
      </c>
    </row>
    <row r="100" spans="1:14" ht="15.75">
      <c r="A100" s="837" t="s">
        <v>417</v>
      </c>
      <c r="B100" s="744">
        <v>6</v>
      </c>
      <c r="C100" s="916" t="s">
        <v>1339</v>
      </c>
      <c r="D100" s="917" t="s">
        <v>1515</v>
      </c>
      <c r="E100" s="947" t="s">
        <v>1591</v>
      </c>
      <c r="F100" s="828" t="s">
        <v>1596</v>
      </c>
      <c r="G100" s="829">
        <v>20.087</v>
      </c>
      <c r="H100" s="829">
        <v>21.695</v>
      </c>
      <c r="I100" s="942">
        <f>H100-G100</f>
        <v>1.6080000000000005</v>
      </c>
      <c r="J100" s="830">
        <v>6.5</v>
      </c>
      <c r="K100" s="944">
        <v>1265.8461538461538</v>
      </c>
      <c r="L100" s="944">
        <v>13230624</v>
      </c>
      <c r="M100" s="653">
        <v>4</v>
      </c>
      <c r="N100" s="831">
        <v>52</v>
      </c>
    </row>
    <row r="101" spans="1:14" s="115" customFormat="1" ht="15.75">
      <c r="A101" s="929" t="s">
        <v>417</v>
      </c>
      <c r="B101" s="997">
        <v>7</v>
      </c>
      <c r="C101" s="904" t="s">
        <v>1339</v>
      </c>
      <c r="D101" s="906" t="s">
        <v>1515</v>
      </c>
      <c r="E101" s="932" t="s">
        <v>1597</v>
      </c>
      <c r="F101" s="840" t="s">
        <v>1598</v>
      </c>
      <c r="G101" s="829">
        <v>4.06</v>
      </c>
      <c r="H101" s="829">
        <v>13.025</v>
      </c>
      <c r="I101" s="841">
        <f>H101-G101</f>
        <v>8.965</v>
      </c>
      <c r="J101" s="937">
        <v>5.8</v>
      </c>
      <c r="K101" s="934">
        <v>1275.41</v>
      </c>
      <c r="L101" s="956">
        <v>66317680</v>
      </c>
      <c r="M101" s="899">
        <v>5</v>
      </c>
      <c r="N101" s="842">
        <v>52</v>
      </c>
    </row>
    <row r="102" spans="1:18" ht="15.75">
      <c r="A102" s="837" t="s">
        <v>417</v>
      </c>
      <c r="B102" s="744">
        <v>8</v>
      </c>
      <c r="C102" s="916" t="s">
        <v>1339</v>
      </c>
      <c r="D102" s="917" t="s">
        <v>1515</v>
      </c>
      <c r="E102" s="947" t="s">
        <v>1593</v>
      </c>
      <c r="F102" s="828" t="s">
        <v>1599</v>
      </c>
      <c r="G102" s="829">
        <v>30.528</v>
      </c>
      <c r="H102" s="829">
        <v>34.97</v>
      </c>
      <c r="I102" s="942">
        <v>4.442</v>
      </c>
      <c r="J102" s="830">
        <v>6</v>
      </c>
      <c r="K102" s="944">
        <v>1371.3333333333333</v>
      </c>
      <c r="L102" s="944">
        <v>36548776</v>
      </c>
      <c r="M102" s="653">
        <v>4</v>
      </c>
      <c r="N102" s="831">
        <v>52</v>
      </c>
      <c r="O102" s="1054"/>
      <c r="P102" s="1055"/>
      <c r="Q102" s="1055"/>
      <c r="R102" s="1055"/>
    </row>
    <row r="103" spans="1:14" ht="15.75">
      <c r="A103" s="837" t="s">
        <v>417</v>
      </c>
      <c r="B103" s="744">
        <v>9</v>
      </c>
      <c r="C103" s="916" t="s">
        <v>1586</v>
      </c>
      <c r="D103" s="917" t="s">
        <v>1515</v>
      </c>
      <c r="E103" s="947" t="s">
        <v>1523</v>
      </c>
      <c r="F103" s="828" t="s">
        <v>1600</v>
      </c>
      <c r="G103" s="829">
        <v>46.693</v>
      </c>
      <c r="H103" s="829">
        <v>47.722</v>
      </c>
      <c r="I103" s="942">
        <v>1.029</v>
      </c>
      <c r="J103" s="830">
        <v>5</v>
      </c>
      <c r="K103" s="944">
        <v>2631.169541302235</v>
      </c>
      <c r="L103" s="944">
        <v>13537367.29</v>
      </c>
      <c r="M103" s="653">
        <v>5</v>
      </c>
      <c r="N103" s="831">
        <v>51</v>
      </c>
    </row>
    <row r="104" spans="1:14" ht="15" customHeight="1">
      <c r="A104" s="1177" t="s">
        <v>417</v>
      </c>
      <c r="B104" s="1151">
        <v>10</v>
      </c>
      <c r="C104" s="1152" t="s">
        <v>1339</v>
      </c>
      <c r="D104" s="1112" t="s">
        <v>1515</v>
      </c>
      <c r="E104" s="1123" t="s">
        <v>1523</v>
      </c>
      <c r="F104" s="1160" t="s">
        <v>1600</v>
      </c>
      <c r="G104" s="829">
        <v>44.803</v>
      </c>
      <c r="H104" s="829">
        <v>46.693</v>
      </c>
      <c r="I104" s="841">
        <f>H104-G104</f>
        <v>1.8900000000000006</v>
      </c>
      <c r="J104" s="1180">
        <v>5</v>
      </c>
      <c r="K104" s="1166">
        <v>1360</v>
      </c>
      <c r="L104" s="1166">
        <v>27500000</v>
      </c>
      <c r="M104" s="1133">
        <v>5</v>
      </c>
      <c r="N104" s="1168">
        <v>51</v>
      </c>
    </row>
    <row r="105" spans="1:14" ht="15" customHeight="1">
      <c r="A105" s="1178"/>
      <c r="B105" s="1139"/>
      <c r="C105" s="1153"/>
      <c r="D105" s="1113"/>
      <c r="E105" s="1158"/>
      <c r="F105" s="1179"/>
      <c r="G105" s="829">
        <v>47.722</v>
      </c>
      <c r="H105" s="829">
        <v>50.063</v>
      </c>
      <c r="I105" s="841">
        <f>H105-G105</f>
        <v>2.341000000000001</v>
      </c>
      <c r="J105" s="1181"/>
      <c r="K105" s="1182"/>
      <c r="L105" s="1182"/>
      <c r="M105" s="1132"/>
      <c r="N105" s="1169"/>
    </row>
    <row r="106" spans="1:14" ht="15.75">
      <c r="A106" s="837" t="s">
        <v>417</v>
      </c>
      <c r="B106" s="744">
        <v>11</v>
      </c>
      <c r="C106" s="916"/>
      <c r="D106" s="917" t="s">
        <v>1515</v>
      </c>
      <c r="E106" s="947" t="s">
        <v>1601</v>
      </c>
      <c r="F106" s="828" t="s">
        <v>1602</v>
      </c>
      <c r="G106" s="829">
        <v>16.29</v>
      </c>
      <c r="H106" s="829">
        <v>20.59</v>
      </c>
      <c r="I106" s="942">
        <f>H106-G106</f>
        <v>4.300000000000001</v>
      </c>
      <c r="J106" s="830">
        <v>5</v>
      </c>
      <c r="K106" s="944">
        <v>1260</v>
      </c>
      <c r="L106" s="944">
        <f aca="true" t="shared" si="5" ref="L106:L112">I106*1000*J106*K106</f>
        <v>27090000.000000004</v>
      </c>
      <c r="M106" s="653">
        <v>5</v>
      </c>
      <c r="N106" s="831">
        <v>41</v>
      </c>
    </row>
    <row r="107" spans="1:16" ht="15" customHeight="1">
      <c r="A107" s="1177" t="s">
        <v>417</v>
      </c>
      <c r="B107" s="1151">
        <v>12</v>
      </c>
      <c r="C107" s="1152"/>
      <c r="D107" s="1112" t="s">
        <v>1515</v>
      </c>
      <c r="E107" s="1123" t="s">
        <v>1603</v>
      </c>
      <c r="F107" s="828" t="s">
        <v>1604</v>
      </c>
      <c r="G107" s="829">
        <v>2.76</v>
      </c>
      <c r="H107" s="829">
        <v>5</v>
      </c>
      <c r="I107" s="942">
        <f aca="true" t="shared" si="6" ref="I107:I112">H107-G107</f>
        <v>2.24</v>
      </c>
      <c r="J107" s="830">
        <v>5.4</v>
      </c>
      <c r="K107" s="1166">
        <v>895</v>
      </c>
      <c r="L107" s="1166">
        <v>12533580</v>
      </c>
      <c r="M107" s="1133">
        <v>4</v>
      </c>
      <c r="N107" s="1168">
        <v>37</v>
      </c>
      <c r="P107" s="796"/>
    </row>
    <row r="108" spans="1:16" ht="15" customHeight="1">
      <c r="A108" s="1183"/>
      <c r="B108" s="1139"/>
      <c r="C108" s="1154"/>
      <c r="D108" s="1114"/>
      <c r="E108" s="1124"/>
      <c r="F108" s="828" t="s">
        <v>1605</v>
      </c>
      <c r="G108" s="829">
        <v>6.96</v>
      </c>
      <c r="H108" s="829">
        <v>7.32</v>
      </c>
      <c r="I108" s="942">
        <f t="shared" si="6"/>
        <v>0.3600000000000003</v>
      </c>
      <c r="J108" s="830">
        <v>5.3</v>
      </c>
      <c r="K108" s="1167"/>
      <c r="L108" s="1167"/>
      <c r="M108" s="1132"/>
      <c r="N108" s="1169"/>
      <c r="P108" s="796"/>
    </row>
    <row r="109" spans="1:18" ht="15.75">
      <c r="A109" s="929" t="s">
        <v>417</v>
      </c>
      <c r="B109" s="997">
        <v>13</v>
      </c>
      <c r="C109" s="904"/>
      <c r="D109" s="906" t="s">
        <v>1515</v>
      </c>
      <c r="E109" s="932" t="s">
        <v>1523</v>
      </c>
      <c r="F109" s="840" t="s">
        <v>1606</v>
      </c>
      <c r="G109" s="829">
        <v>54.983</v>
      </c>
      <c r="H109" s="829">
        <v>56.723</v>
      </c>
      <c r="I109" s="942">
        <f>H109-G109</f>
        <v>1.740000000000002</v>
      </c>
      <c r="J109" s="830">
        <v>5.2</v>
      </c>
      <c r="K109" s="934">
        <v>895</v>
      </c>
      <c r="L109" s="934">
        <v>8097960</v>
      </c>
      <c r="M109" s="899">
        <v>4</v>
      </c>
      <c r="N109" s="939">
        <v>36</v>
      </c>
      <c r="O109" s="1054"/>
      <c r="P109" s="1055"/>
      <c r="Q109" s="1055"/>
      <c r="R109" s="1055"/>
    </row>
    <row r="110" spans="1:14" ht="15.75">
      <c r="A110" s="837" t="s">
        <v>417</v>
      </c>
      <c r="B110" s="744">
        <v>14</v>
      </c>
      <c r="C110" s="916"/>
      <c r="D110" s="917" t="s">
        <v>1515</v>
      </c>
      <c r="E110" s="947" t="s">
        <v>1539</v>
      </c>
      <c r="F110" s="828" t="s">
        <v>1607</v>
      </c>
      <c r="G110" s="829">
        <v>3.56</v>
      </c>
      <c r="H110" s="829">
        <v>4.14</v>
      </c>
      <c r="I110" s="942">
        <f t="shared" si="6"/>
        <v>0.5799999999999996</v>
      </c>
      <c r="J110" s="830">
        <v>7</v>
      </c>
      <c r="K110" s="944">
        <v>1260</v>
      </c>
      <c r="L110" s="944">
        <f t="shared" si="5"/>
        <v>5115599.999999997</v>
      </c>
      <c r="M110" s="653">
        <v>5</v>
      </c>
      <c r="N110" s="831">
        <v>36</v>
      </c>
    </row>
    <row r="111" spans="1:14" ht="15.75">
      <c r="A111" s="837" t="s">
        <v>417</v>
      </c>
      <c r="B111" s="744">
        <v>15</v>
      </c>
      <c r="C111" s="916"/>
      <c r="D111" s="917" t="s">
        <v>1515</v>
      </c>
      <c r="E111" s="947" t="s">
        <v>1593</v>
      </c>
      <c r="F111" s="828" t="s">
        <v>1608</v>
      </c>
      <c r="G111" s="829">
        <v>47.162</v>
      </c>
      <c r="H111" s="829">
        <v>48.022</v>
      </c>
      <c r="I111" s="942">
        <f t="shared" si="6"/>
        <v>0.8599999999999994</v>
      </c>
      <c r="J111" s="830">
        <v>7.5</v>
      </c>
      <c r="K111" s="944">
        <v>895</v>
      </c>
      <c r="L111" s="944">
        <f t="shared" si="5"/>
        <v>5772749.999999996</v>
      </c>
      <c r="M111" s="653">
        <v>4</v>
      </c>
      <c r="N111" s="831">
        <v>36</v>
      </c>
    </row>
    <row r="112" spans="1:14" ht="16.5" thickBot="1">
      <c r="A112" s="837" t="s">
        <v>417</v>
      </c>
      <c r="B112" s="698">
        <v>16</v>
      </c>
      <c r="C112" s="843"/>
      <c r="D112" s="700" t="s">
        <v>1515</v>
      </c>
      <c r="E112" s="844" t="s">
        <v>1589</v>
      </c>
      <c r="F112" s="845" t="s">
        <v>1609</v>
      </c>
      <c r="G112" s="846">
        <v>51.877</v>
      </c>
      <c r="H112" s="846">
        <v>54.397</v>
      </c>
      <c r="I112" s="847">
        <f t="shared" si="6"/>
        <v>2.519999999999996</v>
      </c>
      <c r="J112" s="848">
        <v>5.7</v>
      </c>
      <c r="K112" s="849">
        <v>895</v>
      </c>
      <c r="L112" s="849">
        <f t="shared" si="5"/>
        <v>12855779.99999998</v>
      </c>
      <c r="M112" s="748">
        <v>4</v>
      </c>
      <c r="N112" s="850">
        <v>32</v>
      </c>
    </row>
    <row r="113" spans="1:14" s="824" customFormat="1" ht="16.5" thickBot="1">
      <c r="A113" s="851"/>
      <c r="B113" s="704"/>
      <c r="C113" s="723"/>
      <c r="D113" s="852"/>
      <c r="E113" s="853"/>
      <c r="F113" s="854"/>
      <c r="G113" s="855"/>
      <c r="H113" s="855"/>
      <c r="I113" s="856">
        <f>SUM(I94:I112)</f>
        <v>51.025999999999996</v>
      </c>
      <c r="J113" s="665" t="s">
        <v>93</v>
      </c>
      <c r="K113" s="711"/>
      <c r="L113" s="712">
        <f>SUM(L94:L112)</f>
        <v>370223343.59000003</v>
      </c>
      <c r="M113" s="857"/>
      <c r="N113" s="714"/>
    </row>
    <row r="114" spans="1:14" s="715" customFormat="1" ht="15.75" customHeight="1">
      <c r="A114" s="858" t="s">
        <v>119</v>
      </c>
      <c r="B114" s="741">
        <v>1</v>
      </c>
      <c r="C114" s="859"/>
      <c r="D114" s="923" t="s">
        <v>1515</v>
      </c>
      <c r="E114" s="924" t="s">
        <v>1532</v>
      </c>
      <c r="F114" s="925" t="s">
        <v>1610</v>
      </c>
      <c r="G114" s="783">
        <v>11.52</v>
      </c>
      <c r="H114" s="783">
        <v>11.62</v>
      </c>
      <c r="I114" s="783">
        <f aca="true" t="shared" si="7" ref="I114:I139">H114-G114</f>
        <v>0.09999999999999964</v>
      </c>
      <c r="J114" s="926">
        <v>8</v>
      </c>
      <c r="K114" s="915">
        <v>650</v>
      </c>
      <c r="L114" s="915">
        <f>I114*1000*J114*K114</f>
        <v>519999.99999999814</v>
      </c>
      <c r="M114" s="962">
        <v>4</v>
      </c>
      <c r="N114" s="946">
        <v>55</v>
      </c>
    </row>
    <row r="115" spans="1:14" s="715" customFormat="1" ht="15.75" customHeight="1">
      <c r="A115" s="1184" t="s">
        <v>119</v>
      </c>
      <c r="B115" s="1151">
        <v>2</v>
      </c>
      <c r="C115" s="1152"/>
      <c r="D115" s="1112" t="s">
        <v>1515</v>
      </c>
      <c r="E115" s="1115" t="s">
        <v>1520</v>
      </c>
      <c r="F115" s="919" t="s">
        <v>1611</v>
      </c>
      <c r="G115" s="784">
        <v>70.023</v>
      </c>
      <c r="H115" s="784">
        <v>71.214</v>
      </c>
      <c r="I115" s="784">
        <f>H115-G115</f>
        <v>1.1910000000000025</v>
      </c>
      <c r="J115" s="955">
        <v>6</v>
      </c>
      <c r="K115" s="1118">
        <v>650</v>
      </c>
      <c r="L115" s="1118">
        <v>5346900</v>
      </c>
      <c r="M115" s="1133" t="s">
        <v>1469</v>
      </c>
      <c r="N115" s="1127">
        <v>52</v>
      </c>
    </row>
    <row r="116" spans="1:16" s="715" customFormat="1" ht="15.75" customHeight="1">
      <c r="A116" s="1185"/>
      <c r="B116" s="1139"/>
      <c r="C116" s="1154"/>
      <c r="D116" s="1114"/>
      <c r="E116" s="1117"/>
      <c r="F116" s="860" t="s">
        <v>1612</v>
      </c>
      <c r="G116" s="784">
        <v>65.623</v>
      </c>
      <c r="H116" s="784">
        <v>65.803</v>
      </c>
      <c r="I116" s="784">
        <f>H116-G116</f>
        <v>0.1799999999999926</v>
      </c>
      <c r="J116" s="955">
        <v>6</v>
      </c>
      <c r="K116" s="1080"/>
      <c r="L116" s="1080"/>
      <c r="M116" s="1132"/>
      <c r="N116" s="1128"/>
      <c r="P116" s="716"/>
    </row>
    <row r="117" spans="1:16" s="130" customFormat="1" ht="58.5" customHeight="1">
      <c r="A117" s="803"/>
      <c r="B117" s="804"/>
      <c r="C117" s="804"/>
      <c r="D117" s="804"/>
      <c r="E117" s="805"/>
      <c r="F117" s="806"/>
      <c r="G117" s="807"/>
      <c r="H117" s="807"/>
      <c r="I117" s="807"/>
      <c r="J117" s="808"/>
      <c r="K117" s="809"/>
      <c r="L117" s="810"/>
      <c r="M117" s="811"/>
      <c r="N117" s="812"/>
      <c r="P117" s="813"/>
    </row>
    <row r="118" spans="1:16" s="130" customFormat="1" ht="15.75" customHeight="1" thickBot="1">
      <c r="A118" s="1066">
        <v>15</v>
      </c>
      <c r="B118" s="1066"/>
      <c r="C118" s="1066"/>
      <c r="D118" s="1066"/>
      <c r="E118" s="1066"/>
      <c r="F118" s="1066"/>
      <c r="G118" s="1066"/>
      <c r="H118" s="1066"/>
      <c r="I118" s="1066"/>
      <c r="J118" s="1066"/>
      <c r="K118" s="1066"/>
      <c r="L118" s="1066"/>
      <c r="M118" s="1066"/>
      <c r="N118" s="1066"/>
      <c r="P118" s="813"/>
    </row>
    <row r="119" spans="1:14" ht="30" customHeight="1">
      <c r="A119" s="1056" t="s">
        <v>1445</v>
      </c>
      <c r="B119" s="1058" t="s">
        <v>1446</v>
      </c>
      <c r="C119" s="1058" t="s">
        <v>1447</v>
      </c>
      <c r="D119" s="1060" t="s">
        <v>1448</v>
      </c>
      <c r="E119" s="1058" t="s">
        <v>265</v>
      </c>
      <c r="F119" s="1062" t="s">
        <v>1449</v>
      </c>
      <c r="G119" s="1064" t="s">
        <v>350</v>
      </c>
      <c r="H119" s="1065"/>
      <c r="I119" s="1067" t="s">
        <v>1450</v>
      </c>
      <c r="J119" s="1069" t="s">
        <v>1451</v>
      </c>
      <c r="K119" s="1071" t="s">
        <v>1452</v>
      </c>
      <c r="L119" s="1073" t="s">
        <v>1453</v>
      </c>
      <c r="M119" s="1074" t="s">
        <v>1454</v>
      </c>
      <c r="N119" s="1076" t="s">
        <v>1455</v>
      </c>
    </row>
    <row r="120" spans="1:14" ht="39.75" customHeight="1" thickBot="1">
      <c r="A120" s="1057"/>
      <c r="B120" s="1059"/>
      <c r="C120" s="1059"/>
      <c r="D120" s="1061"/>
      <c r="E120" s="1059"/>
      <c r="F120" s="1063"/>
      <c r="G120" s="740" t="s">
        <v>1456</v>
      </c>
      <c r="H120" s="740" t="s">
        <v>1457</v>
      </c>
      <c r="I120" s="1068"/>
      <c r="J120" s="1070"/>
      <c r="K120" s="1072"/>
      <c r="L120" s="1072"/>
      <c r="M120" s="1075"/>
      <c r="N120" s="1077"/>
    </row>
    <row r="121" spans="1:14" s="715" customFormat="1" ht="15.75">
      <c r="A121" s="949" t="s">
        <v>119</v>
      </c>
      <c r="B121" s="903">
        <v>3</v>
      </c>
      <c r="C121" s="895" t="s">
        <v>1339</v>
      </c>
      <c r="D121" s="907" t="s">
        <v>1515</v>
      </c>
      <c r="E121" s="896" t="s">
        <v>1520</v>
      </c>
      <c r="F121" s="802" t="s">
        <v>1613</v>
      </c>
      <c r="G121" s="920">
        <v>81.514</v>
      </c>
      <c r="H121" s="920">
        <v>81.943</v>
      </c>
      <c r="I121" s="920">
        <f t="shared" si="7"/>
        <v>0.42900000000000205</v>
      </c>
      <c r="J121" s="814">
        <v>7</v>
      </c>
      <c r="K121" s="898">
        <v>1626.890756302521</v>
      </c>
      <c r="L121" s="898">
        <v>4840000</v>
      </c>
      <c r="M121" s="900">
        <v>5</v>
      </c>
      <c r="N121" s="901">
        <v>52</v>
      </c>
    </row>
    <row r="122" spans="1:14" s="715" customFormat="1" ht="15.75">
      <c r="A122" s="858" t="s">
        <v>119</v>
      </c>
      <c r="B122" s="744">
        <v>4</v>
      </c>
      <c r="C122" s="916"/>
      <c r="D122" s="917" t="s">
        <v>1515</v>
      </c>
      <c r="E122" s="918" t="s">
        <v>1614</v>
      </c>
      <c r="F122" s="919" t="s">
        <v>1615</v>
      </c>
      <c r="G122" s="784">
        <v>9.86</v>
      </c>
      <c r="H122" s="784">
        <v>10.26</v>
      </c>
      <c r="I122" s="784">
        <f t="shared" si="7"/>
        <v>0.40000000000000036</v>
      </c>
      <c r="J122" s="955">
        <v>6</v>
      </c>
      <c r="K122" s="951">
        <v>1260</v>
      </c>
      <c r="L122" s="951">
        <f>I122*1000*J122*K122</f>
        <v>3024000.0000000023</v>
      </c>
      <c r="M122" s="964">
        <v>4</v>
      </c>
      <c r="N122" s="953">
        <v>51</v>
      </c>
    </row>
    <row r="123" spans="1:14" s="715" customFormat="1" ht="15.75">
      <c r="A123" s="858" t="s">
        <v>119</v>
      </c>
      <c r="B123" s="744">
        <v>5</v>
      </c>
      <c r="C123" s="916"/>
      <c r="D123" s="917" t="s">
        <v>1515</v>
      </c>
      <c r="E123" s="918" t="s">
        <v>1616</v>
      </c>
      <c r="F123" s="919" t="s">
        <v>1617</v>
      </c>
      <c r="G123" s="784">
        <v>0</v>
      </c>
      <c r="H123" s="784">
        <v>1.7</v>
      </c>
      <c r="I123" s="784">
        <f t="shared" si="7"/>
        <v>1.7</v>
      </c>
      <c r="J123" s="955">
        <v>6</v>
      </c>
      <c r="K123" s="951">
        <v>650</v>
      </c>
      <c r="L123" s="951">
        <f>I123*1000*J123*K123</f>
        <v>6630000</v>
      </c>
      <c r="M123" s="653">
        <v>5</v>
      </c>
      <c r="N123" s="953">
        <v>49</v>
      </c>
    </row>
    <row r="124" spans="1:14" s="715" customFormat="1" ht="15">
      <c r="A124" s="1184" t="s">
        <v>119</v>
      </c>
      <c r="B124" s="1151">
        <v>6</v>
      </c>
      <c r="C124" s="1152"/>
      <c r="D124" s="1112" t="s">
        <v>1515</v>
      </c>
      <c r="E124" s="1115" t="s">
        <v>1618</v>
      </c>
      <c r="F124" s="919" t="s">
        <v>1619</v>
      </c>
      <c r="G124" s="784">
        <v>3.999</v>
      </c>
      <c r="H124" s="784">
        <v>4.279</v>
      </c>
      <c r="I124" s="784">
        <f t="shared" si="7"/>
        <v>0.2799999999999998</v>
      </c>
      <c r="J124" s="955">
        <v>7</v>
      </c>
      <c r="K124" s="1118">
        <v>650</v>
      </c>
      <c r="L124" s="1118">
        <v>19162000</v>
      </c>
      <c r="M124" s="1133" t="s">
        <v>1469</v>
      </c>
      <c r="N124" s="1127">
        <v>47</v>
      </c>
    </row>
    <row r="125" spans="1:16" s="715" customFormat="1" ht="15">
      <c r="A125" s="1186"/>
      <c r="B125" s="1138"/>
      <c r="C125" s="1153"/>
      <c r="D125" s="1113"/>
      <c r="E125" s="1116"/>
      <c r="F125" s="919" t="s">
        <v>1620</v>
      </c>
      <c r="G125" s="784">
        <v>13.519</v>
      </c>
      <c r="H125" s="784">
        <v>15.059</v>
      </c>
      <c r="I125" s="784">
        <f t="shared" si="7"/>
        <v>1.5399999999999991</v>
      </c>
      <c r="J125" s="955">
        <v>8</v>
      </c>
      <c r="K125" s="1079"/>
      <c r="L125" s="1079"/>
      <c r="M125" s="1131"/>
      <c r="N125" s="1130"/>
      <c r="P125" s="716"/>
    </row>
    <row r="126" spans="1:14" s="715" customFormat="1" ht="15">
      <c r="A126" s="1186"/>
      <c r="B126" s="1138"/>
      <c r="C126" s="1153"/>
      <c r="D126" s="1113"/>
      <c r="E126" s="1116"/>
      <c r="F126" s="1104" t="s">
        <v>1621</v>
      </c>
      <c r="G126" s="784">
        <v>22.039</v>
      </c>
      <c r="H126" s="784">
        <v>22.519</v>
      </c>
      <c r="I126" s="784">
        <f t="shared" si="7"/>
        <v>0.4799999999999969</v>
      </c>
      <c r="J126" s="955">
        <v>8</v>
      </c>
      <c r="K126" s="1079"/>
      <c r="L126" s="1079"/>
      <c r="M126" s="1131"/>
      <c r="N126" s="1130"/>
    </row>
    <row r="127" spans="1:14" s="715" customFormat="1" ht="15">
      <c r="A127" s="1186"/>
      <c r="B127" s="1138"/>
      <c r="C127" s="1153"/>
      <c r="D127" s="1113"/>
      <c r="E127" s="1116"/>
      <c r="F127" s="1155"/>
      <c r="G127" s="784">
        <v>23.579</v>
      </c>
      <c r="H127" s="784">
        <v>24.379</v>
      </c>
      <c r="I127" s="784">
        <f t="shared" si="7"/>
        <v>0.8000000000000007</v>
      </c>
      <c r="J127" s="955">
        <v>8</v>
      </c>
      <c r="K127" s="1079"/>
      <c r="L127" s="1079"/>
      <c r="M127" s="1131"/>
      <c r="N127" s="1130"/>
    </row>
    <row r="128" spans="1:14" s="715" customFormat="1" ht="15">
      <c r="A128" s="1185"/>
      <c r="B128" s="1139"/>
      <c r="C128" s="1154"/>
      <c r="D128" s="1114"/>
      <c r="E128" s="1117"/>
      <c r="F128" s="1105"/>
      <c r="G128" s="784">
        <v>28.339</v>
      </c>
      <c r="H128" s="784">
        <v>28.959</v>
      </c>
      <c r="I128" s="784">
        <f t="shared" si="7"/>
        <v>0.620000000000001</v>
      </c>
      <c r="J128" s="955">
        <v>8</v>
      </c>
      <c r="K128" s="1080"/>
      <c r="L128" s="1080"/>
      <c r="M128" s="1132"/>
      <c r="N128" s="1128"/>
    </row>
    <row r="129" spans="1:18" s="715" customFormat="1" ht="15">
      <c r="A129" s="1184" t="s">
        <v>119</v>
      </c>
      <c r="B129" s="1151">
        <v>7</v>
      </c>
      <c r="C129" s="1152"/>
      <c r="D129" s="1112" t="s">
        <v>1515</v>
      </c>
      <c r="E129" s="1115" t="s">
        <v>1520</v>
      </c>
      <c r="F129" s="919" t="s">
        <v>1622</v>
      </c>
      <c r="G129" s="784">
        <v>79.914</v>
      </c>
      <c r="H129" s="784">
        <v>80.154</v>
      </c>
      <c r="I129" s="784">
        <f t="shared" si="7"/>
        <v>0.23999999999999488</v>
      </c>
      <c r="J129" s="955">
        <v>6</v>
      </c>
      <c r="K129" s="1118">
        <v>650</v>
      </c>
      <c r="L129" s="1118">
        <v>1404000</v>
      </c>
      <c r="M129" s="1133" t="s">
        <v>1469</v>
      </c>
      <c r="N129" s="1127">
        <v>46</v>
      </c>
      <c r="O129" s="1054"/>
      <c r="P129" s="1055"/>
      <c r="Q129" s="1055"/>
      <c r="R129" s="1055"/>
    </row>
    <row r="130" spans="1:14" s="715" customFormat="1" ht="15">
      <c r="A130" s="1185"/>
      <c r="B130" s="1139"/>
      <c r="C130" s="1154"/>
      <c r="D130" s="1114"/>
      <c r="E130" s="1117"/>
      <c r="F130" s="919" t="s">
        <v>1613</v>
      </c>
      <c r="G130" s="784">
        <v>82.367</v>
      </c>
      <c r="H130" s="784">
        <v>82.487</v>
      </c>
      <c r="I130" s="784">
        <f>H130-G130</f>
        <v>0.11999999999999034</v>
      </c>
      <c r="J130" s="955">
        <v>6</v>
      </c>
      <c r="K130" s="1080"/>
      <c r="L130" s="1080"/>
      <c r="M130" s="1132"/>
      <c r="N130" s="1128"/>
    </row>
    <row r="131" spans="1:14" s="715" customFormat="1" ht="15.75">
      <c r="A131" s="858" t="s">
        <v>119</v>
      </c>
      <c r="B131" s="744">
        <v>8</v>
      </c>
      <c r="C131" s="916"/>
      <c r="D131" s="917" t="s">
        <v>1515</v>
      </c>
      <c r="E131" s="918" t="s">
        <v>1614</v>
      </c>
      <c r="F131" s="919" t="s">
        <v>1623</v>
      </c>
      <c r="G131" s="784">
        <v>10.26</v>
      </c>
      <c r="H131" s="784">
        <v>10.667</v>
      </c>
      <c r="I131" s="784">
        <f t="shared" si="7"/>
        <v>0.40700000000000003</v>
      </c>
      <c r="J131" s="955">
        <v>6.5</v>
      </c>
      <c r="K131" s="951">
        <v>1260</v>
      </c>
      <c r="L131" s="951">
        <f>I131*1000*J131*K131</f>
        <v>3333330</v>
      </c>
      <c r="M131" s="653">
        <v>5</v>
      </c>
      <c r="N131" s="953">
        <v>46</v>
      </c>
    </row>
    <row r="132" spans="1:16" s="715" customFormat="1" ht="15">
      <c r="A132" s="1184" t="s">
        <v>119</v>
      </c>
      <c r="B132" s="1151">
        <v>9</v>
      </c>
      <c r="C132" s="1152"/>
      <c r="D132" s="1112" t="s">
        <v>1515</v>
      </c>
      <c r="E132" s="1115" t="s">
        <v>1624</v>
      </c>
      <c r="F132" s="1104" t="s">
        <v>1625</v>
      </c>
      <c r="G132" s="784">
        <v>4.774</v>
      </c>
      <c r="H132" s="784">
        <v>5.114</v>
      </c>
      <c r="I132" s="784">
        <f t="shared" si="7"/>
        <v>0.33999999999999986</v>
      </c>
      <c r="J132" s="955">
        <v>7</v>
      </c>
      <c r="K132" s="1118">
        <v>650</v>
      </c>
      <c r="L132" s="1118">
        <v>2639000</v>
      </c>
      <c r="M132" s="1133" t="s">
        <v>1469</v>
      </c>
      <c r="N132" s="1127">
        <v>46</v>
      </c>
      <c r="P132" s="716"/>
    </row>
    <row r="133" spans="1:14" s="715" customFormat="1" ht="15">
      <c r="A133" s="1185"/>
      <c r="B133" s="1139"/>
      <c r="C133" s="1154"/>
      <c r="D133" s="1114"/>
      <c r="E133" s="1117"/>
      <c r="F133" s="1105"/>
      <c r="G133" s="784">
        <v>5.214</v>
      </c>
      <c r="H133" s="784">
        <v>5.454</v>
      </c>
      <c r="I133" s="784">
        <f t="shared" si="7"/>
        <v>0.23999999999999932</v>
      </c>
      <c r="J133" s="955">
        <v>7</v>
      </c>
      <c r="K133" s="1080"/>
      <c r="L133" s="1080"/>
      <c r="M133" s="1132"/>
      <c r="N133" s="1128"/>
    </row>
    <row r="134" spans="1:14" s="715" customFormat="1" ht="15">
      <c r="A134" s="1184" t="s">
        <v>119</v>
      </c>
      <c r="B134" s="1151">
        <v>10</v>
      </c>
      <c r="C134" s="1152"/>
      <c r="D134" s="1112" t="s">
        <v>1515</v>
      </c>
      <c r="E134" s="1115" t="s">
        <v>1626</v>
      </c>
      <c r="F134" s="1104" t="s">
        <v>1627</v>
      </c>
      <c r="G134" s="784">
        <v>1.074</v>
      </c>
      <c r="H134" s="784">
        <v>1.174</v>
      </c>
      <c r="I134" s="784">
        <f t="shared" si="7"/>
        <v>0.09999999999999987</v>
      </c>
      <c r="J134" s="955">
        <v>7</v>
      </c>
      <c r="K134" s="1118">
        <v>650</v>
      </c>
      <c r="L134" s="1118">
        <v>4277000</v>
      </c>
      <c r="M134" s="1125" t="s">
        <v>1469</v>
      </c>
      <c r="N134" s="1127">
        <v>44</v>
      </c>
    </row>
    <row r="135" spans="1:16" s="715" customFormat="1" ht="15">
      <c r="A135" s="1186"/>
      <c r="B135" s="1138"/>
      <c r="C135" s="1153"/>
      <c r="D135" s="1113"/>
      <c r="E135" s="1116"/>
      <c r="F135" s="1155"/>
      <c r="G135" s="784">
        <v>7.214</v>
      </c>
      <c r="H135" s="784">
        <v>7.334</v>
      </c>
      <c r="I135" s="784">
        <f t="shared" si="7"/>
        <v>0.11999999999999922</v>
      </c>
      <c r="J135" s="955">
        <v>7</v>
      </c>
      <c r="K135" s="1079"/>
      <c r="L135" s="1079"/>
      <c r="M135" s="1129"/>
      <c r="N135" s="1130"/>
      <c r="P135" s="716"/>
    </row>
    <row r="136" spans="1:14" s="715" customFormat="1" ht="15">
      <c r="A136" s="1186"/>
      <c r="B136" s="1138"/>
      <c r="C136" s="1153"/>
      <c r="D136" s="1113"/>
      <c r="E136" s="1116"/>
      <c r="F136" s="1155"/>
      <c r="G136" s="784">
        <v>8.594</v>
      </c>
      <c r="H136" s="784">
        <v>8.754</v>
      </c>
      <c r="I136" s="784">
        <f t="shared" si="7"/>
        <v>0.16000000000000014</v>
      </c>
      <c r="J136" s="955">
        <v>7</v>
      </c>
      <c r="K136" s="1079"/>
      <c r="L136" s="1079"/>
      <c r="M136" s="1129"/>
      <c r="N136" s="1130"/>
    </row>
    <row r="137" spans="1:14" s="715" customFormat="1" ht="15">
      <c r="A137" s="1186"/>
      <c r="B137" s="1138"/>
      <c r="C137" s="1153"/>
      <c r="D137" s="1113"/>
      <c r="E137" s="1116"/>
      <c r="F137" s="1155"/>
      <c r="G137" s="784">
        <v>9.434</v>
      </c>
      <c r="H137" s="784">
        <v>9.794</v>
      </c>
      <c r="I137" s="784">
        <f t="shared" si="7"/>
        <v>0.3600000000000012</v>
      </c>
      <c r="J137" s="955">
        <v>7</v>
      </c>
      <c r="K137" s="1079"/>
      <c r="L137" s="1079"/>
      <c r="M137" s="1129"/>
      <c r="N137" s="1130"/>
    </row>
    <row r="138" spans="1:14" s="715" customFormat="1" ht="15">
      <c r="A138" s="1185"/>
      <c r="B138" s="1139"/>
      <c r="C138" s="1154"/>
      <c r="D138" s="1114"/>
      <c r="E138" s="1117"/>
      <c r="F138" s="1105"/>
      <c r="G138" s="784">
        <v>9.894</v>
      </c>
      <c r="H138" s="784">
        <v>10.094</v>
      </c>
      <c r="I138" s="784">
        <f t="shared" si="7"/>
        <v>0.1999999999999993</v>
      </c>
      <c r="J138" s="955">
        <v>7</v>
      </c>
      <c r="K138" s="1080"/>
      <c r="L138" s="1080"/>
      <c r="M138" s="1126"/>
      <c r="N138" s="1128"/>
    </row>
    <row r="139" spans="1:14" s="715" customFormat="1" ht="16.5" thickBot="1">
      <c r="A139" s="858" t="s">
        <v>119</v>
      </c>
      <c r="B139" s="698">
        <v>11</v>
      </c>
      <c r="C139" s="843"/>
      <c r="D139" s="700" t="s">
        <v>1515</v>
      </c>
      <c r="E139" s="861" t="s">
        <v>1628</v>
      </c>
      <c r="F139" s="816" t="s">
        <v>1629</v>
      </c>
      <c r="G139" s="817">
        <v>12.812</v>
      </c>
      <c r="H139" s="817">
        <v>13.772</v>
      </c>
      <c r="I139" s="817">
        <f t="shared" si="7"/>
        <v>0.9600000000000009</v>
      </c>
      <c r="J139" s="659">
        <v>7.5</v>
      </c>
      <c r="K139" s="747">
        <v>650</v>
      </c>
      <c r="L139" s="747">
        <f>I139*1000*J139*K139</f>
        <v>4680000.000000005</v>
      </c>
      <c r="M139" s="748">
        <v>5</v>
      </c>
      <c r="N139" s="862">
        <v>43</v>
      </c>
    </row>
    <row r="140" spans="1:14" ht="16.5" thickBot="1">
      <c r="A140" s="863"/>
      <c r="B140" s="864"/>
      <c r="C140" s="865"/>
      <c r="D140" s="866"/>
      <c r="E140" s="865"/>
      <c r="F140" s="867"/>
      <c r="G140" s="868"/>
      <c r="H140" s="868"/>
      <c r="I140" s="684">
        <f>SUM(I114:I139)</f>
        <v>10.96699999999998</v>
      </c>
      <c r="J140" s="685" t="s">
        <v>93</v>
      </c>
      <c r="K140" s="869"/>
      <c r="L140" s="686">
        <f>SUM(L114:L139)</f>
        <v>55856230.00000001</v>
      </c>
      <c r="M140" s="870"/>
      <c r="N140" s="871"/>
    </row>
    <row r="141" spans="1:14" s="115" customFormat="1" ht="15">
      <c r="A141" s="1187" t="s">
        <v>421</v>
      </c>
      <c r="B141" s="1137">
        <v>1</v>
      </c>
      <c r="C141" s="1188" t="s">
        <v>1630</v>
      </c>
      <c r="D141" s="1142" t="s">
        <v>1515</v>
      </c>
      <c r="E141" s="1190">
        <v>145</v>
      </c>
      <c r="F141" s="1192" t="s">
        <v>118</v>
      </c>
      <c r="G141" s="941">
        <v>60.02</v>
      </c>
      <c r="H141" s="941">
        <v>60.156</v>
      </c>
      <c r="I141" s="1194">
        <v>1.597</v>
      </c>
      <c r="J141" s="1196">
        <v>7</v>
      </c>
      <c r="K141" s="1198">
        <v>3703.754526521315</v>
      </c>
      <c r="L141" s="1200">
        <v>45526550.64</v>
      </c>
      <c r="M141" s="1202">
        <v>5</v>
      </c>
      <c r="N141" s="1148">
        <v>45</v>
      </c>
    </row>
    <row r="142" spans="1:14" s="115" customFormat="1" ht="15.75" customHeight="1">
      <c r="A142" s="1178"/>
      <c r="B142" s="1138"/>
      <c r="C142" s="1189"/>
      <c r="D142" s="1090"/>
      <c r="E142" s="1191"/>
      <c r="F142" s="1193"/>
      <c r="G142" s="942">
        <v>60.206</v>
      </c>
      <c r="H142" s="942">
        <v>61.361</v>
      </c>
      <c r="I142" s="1195"/>
      <c r="J142" s="1197"/>
      <c r="K142" s="1199"/>
      <c r="L142" s="1201"/>
      <c r="M142" s="1098"/>
      <c r="N142" s="1149"/>
    </row>
    <row r="143" spans="1:14" s="115" customFormat="1" ht="15.75" customHeight="1">
      <c r="A143" s="1183"/>
      <c r="B143" s="1139"/>
      <c r="C143" s="1189"/>
      <c r="D143" s="1090"/>
      <c r="E143" s="947" t="s">
        <v>1631</v>
      </c>
      <c r="F143" s="948" t="s">
        <v>118</v>
      </c>
      <c r="G143" s="942">
        <v>16.265</v>
      </c>
      <c r="H143" s="942">
        <v>16.571</v>
      </c>
      <c r="I143" s="1195"/>
      <c r="J143" s="1197"/>
      <c r="K143" s="1199"/>
      <c r="L143" s="1201"/>
      <c r="M143" s="1098"/>
      <c r="N143" s="1149"/>
    </row>
    <row r="144" spans="1:14" ht="15.75" customHeight="1">
      <c r="A144" s="837" t="s">
        <v>421</v>
      </c>
      <c r="B144" s="744">
        <v>2</v>
      </c>
      <c r="C144" s="916" t="s">
        <v>1632</v>
      </c>
      <c r="D144" s="917" t="s">
        <v>1515</v>
      </c>
      <c r="E144" s="947">
        <v>122</v>
      </c>
      <c r="F144" s="948" t="s">
        <v>1633</v>
      </c>
      <c r="G144" s="942">
        <v>56.25</v>
      </c>
      <c r="H144" s="942">
        <v>56.972</v>
      </c>
      <c r="I144" s="942">
        <f aca="true" t="shared" si="8" ref="I144:I174">H144-G144</f>
        <v>0.7220000000000013</v>
      </c>
      <c r="J144" s="830">
        <v>8</v>
      </c>
      <c r="K144" s="944">
        <v>3120</v>
      </c>
      <c r="L144" s="944">
        <f>I144*1000*J144*K144</f>
        <v>18021120.000000034</v>
      </c>
      <c r="M144" s="653">
        <v>4</v>
      </c>
      <c r="N144" s="831">
        <v>44</v>
      </c>
    </row>
    <row r="145" spans="1:14" ht="15.75" customHeight="1">
      <c r="A145" s="1177" t="s">
        <v>421</v>
      </c>
      <c r="B145" s="1151">
        <v>3</v>
      </c>
      <c r="C145" s="1152" t="s">
        <v>1339</v>
      </c>
      <c r="D145" s="1112" t="s">
        <v>1515</v>
      </c>
      <c r="E145" s="1123" t="s">
        <v>1521</v>
      </c>
      <c r="F145" s="1160" t="s">
        <v>1634</v>
      </c>
      <c r="G145" s="942">
        <v>55.365</v>
      </c>
      <c r="H145" s="942">
        <v>55.835</v>
      </c>
      <c r="I145" s="942">
        <f t="shared" si="8"/>
        <v>0.46999999999999886</v>
      </c>
      <c r="J145" s="1180">
        <v>7</v>
      </c>
      <c r="K145" s="1166">
        <v>900</v>
      </c>
      <c r="L145" s="1166">
        <v>5445000</v>
      </c>
      <c r="M145" s="1133">
        <v>4</v>
      </c>
      <c r="N145" s="1168">
        <v>44</v>
      </c>
    </row>
    <row r="146" spans="1:14" ht="15.75" customHeight="1">
      <c r="A146" s="1178"/>
      <c r="B146" s="1138"/>
      <c r="C146" s="1153"/>
      <c r="D146" s="1113"/>
      <c r="E146" s="1158"/>
      <c r="F146" s="1179"/>
      <c r="G146" s="942">
        <v>56.027</v>
      </c>
      <c r="H146" s="942">
        <v>56.25</v>
      </c>
      <c r="I146" s="942">
        <f>H146-G146</f>
        <v>0.22299999999999898</v>
      </c>
      <c r="J146" s="1203"/>
      <c r="K146" s="1182"/>
      <c r="L146" s="1182"/>
      <c r="M146" s="1131"/>
      <c r="N146" s="1204"/>
    </row>
    <row r="147" spans="1:14" ht="15.75" customHeight="1">
      <c r="A147" s="1183"/>
      <c r="B147" s="1139"/>
      <c r="C147" s="1154"/>
      <c r="D147" s="1114"/>
      <c r="E147" s="1124"/>
      <c r="F147" s="1161"/>
      <c r="G147" s="942">
        <v>58.4</v>
      </c>
      <c r="H147" s="942">
        <v>58.516</v>
      </c>
      <c r="I147" s="942">
        <f>H147-G147</f>
        <v>0.11599999999999966</v>
      </c>
      <c r="J147" s="1181"/>
      <c r="K147" s="1167"/>
      <c r="L147" s="1167"/>
      <c r="M147" s="1132"/>
      <c r="N147" s="1169"/>
    </row>
    <row r="148" spans="1:14" s="115" customFormat="1" ht="15.75">
      <c r="A148" s="837" t="s">
        <v>421</v>
      </c>
      <c r="B148" s="744">
        <v>4</v>
      </c>
      <c r="C148" s="916" t="s">
        <v>1630</v>
      </c>
      <c r="D148" s="917" t="s">
        <v>1515</v>
      </c>
      <c r="E148" s="947" t="s">
        <v>1635</v>
      </c>
      <c r="F148" s="948" t="s">
        <v>1636</v>
      </c>
      <c r="G148" s="942">
        <v>34.343</v>
      </c>
      <c r="H148" s="942">
        <v>34.743</v>
      </c>
      <c r="I148" s="942">
        <f t="shared" si="8"/>
        <v>0.3999999999999986</v>
      </c>
      <c r="J148" s="943">
        <v>7.6</v>
      </c>
      <c r="K148" s="944">
        <v>2862.704618421052</v>
      </c>
      <c r="L148" s="944">
        <f>I148*1000*J148*K148</f>
        <v>8702622.039999967</v>
      </c>
      <c r="M148" s="964">
        <v>4</v>
      </c>
      <c r="N148" s="914">
        <v>42</v>
      </c>
    </row>
    <row r="149" spans="1:14" s="115" customFormat="1" ht="15.75">
      <c r="A149" s="837" t="s">
        <v>421</v>
      </c>
      <c r="B149" s="744">
        <v>5</v>
      </c>
      <c r="C149" s="916" t="s">
        <v>1630</v>
      </c>
      <c r="D149" s="917" t="s">
        <v>1515</v>
      </c>
      <c r="E149" s="947" t="s">
        <v>1635</v>
      </c>
      <c r="F149" s="948" t="s">
        <v>1637</v>
      </c>
      <c r="G149" s="942">
        <v>35.778</v>
      </c>
      <c r="H149" s="942">
        <v>36.79</v>
      </c>
      <c r="I149" s="942">
        <f t="shared" si="8"/>
        <v>1.0120000000000005</v>
      </c>
      <c r="J149" s="943">
        <v>8.5</v>
      </c>
      <c r="K149" s="944">
        <v>2537</v>
      </c>
      <c r="L149" s="944">
        <f>I149*1000*J149*K149</f>
        <v>21823274.000000007</v>
      </c>
      <c r="M149" s="964">
        <v>4</v>
      </c>
      <c r="N149" s="914">
        <v>42</v>
      </c>
    </row>
    <row r="150" spans="1:14" ht="15.75" customHeight="1">
      <c r="A150" s="837" t="s">
        <v>421</v>
      </c>
      <c r="B150" s="744">
        <v>6</v>
      </c>
      <c r="C150" s="916"/>
      <c r="D150" s="917" t="s">
        <v>1515</v>
      </c>
      <c r="E150" s="947" t="s">
        <v>1516</v>
      </c>
      <c r="F150" s="948" t="s">
        <v>823</v>
      </c>
      <c r="G150" s="942">
        <v>60.745</v>
      </c>
      <c r="H150" s="942">
        <v>61.562</v>
      </c>
      <c r="I150" s="942">
        <f t="shared" si="8"/>
        <v>0.8170000000000002</v>
      </c>
      <c r="J150" s="830">
        <v>6.1</v>
      </c>
      <c r="K150" s="944">
        <v>895</v>
      </c>
      <c r="L150" s="944">
        <f>I150*1000*J150*K150</f>
        <v>4460411.500000001</v>
      </c>
      <c r="M150" s="653">
        <v>5</v>
      </c>
      <c r="N150" s="953">
        <v>41</v>
      </c>
    </row>
    <row r="151" spans="1:14" ht="15.75">
      <c r="A151" s="837" t="s">
        <v>421</v>
      </c>
      <c r="B151" s="744">
        <v>7</v>
      </c>
      <c r="C151" s="916" t="s">
        <v>1339</v>
      </c>
      <c r="D151" s="917" t="s">
        <v>1515</v>
      </c>
      <c r="E151" s="947" t="s">
        <v>1635</v>
      </c>
      <c r="F151" s="948" t="s">
        <v>1638</v>
      </c>
      <c r="G151" s="942">
        <v>31.238</v>
      </c>
      <c r="H151" s="942">
        <v>31.93</v>
      </c>
      <c r="I151" s="942">
        <f t="shared" si="8"/>
        <v>0.6920000000000002</v>
      </c>
      <c r="J151" s="830">
        <v>7.6</v>
      </c>
      <c r="K151" s="944">
        <v>782.2482506845148</v>
      </c>
      <c r="L151" s="944">
        <f>I151*1000*J151*K151</f>
        <v>4114000.0000000014</v>
      </c>
      <c r="M151" s="964">
        <v>4</v>
      </c>
      <c r="N151" s="953">
        <v>41</v>
      </c>
    </row>
    <row r="152" spans="1:14" s="115" customFormat="1" ht="15">
      <c r="A152" s="1177" t="s">
        <v>421</v>
      </c>
      <c r="B152" s="1151">
        <v>8</v>
      </c>
      <c r="C152" s="1152" t="s">
        <v>1630</v>
      </c>
      <c r="D152" s="1112" t="s">
        <v>1515</v>
      </c>
      <c r="E152" s="1123" t="s">
        <v>1635</v>
      </c>
      <c r="F152" s="1160" t="s">
        <v>1639</v>
      </c>
      <c r="G152" s="942">
        <v>32.053</v>
      </c>
      <c r="H152" s="942">
        <v>32.58</v>
      </c>
      <c r="I152" s="942">
        <f t="shared" si="8"/>
        <v>0.527000000000001</v>
      </c>
      <c r="J152" s="1162">
        <v>7.5</v>
      </c>
      <c r="K152" s="1166">
        <v>2630</v>
      </c>
      <c r="L152" s="1166">
        <f>I152*1000*J152*K152</f>
        <v>10395075.00000002</v>
      </c>
      <c r="M152" s="1125">
        <v>4</v>
      </c>
      <c r="N152" s="1107">
        <v>41</v>
      </c>
    </row>
    <row r="153" spans="1:14" s="115" customFormat="1" ht="15">
      <c r="A153" s="1183"/>
      <c r="B153" s="1139"/>
      <c r="C153" s="1154"/>
      <c r="D153" s="1114"/>
      <c r="E153" s="1124"/>
      <c r="F153" s="1161"/>
      <c r="G153" s="942">
        <v>32.59</v>
      </c>
      <c r="H153" s="942">
        <v>32.823</v>
      </c>
      <c r="I153" s="942">
        <f t="shared" si="8"/>
        <v>0.232999999999997</v>
      </c>
      <c r="J153" s="1163"/>
      <c r="K153" s="1167"/>
      <c r="L153" s="1167"/>
      <c r="M153" s="1126"/>
      <c r="N153" s="1108"/>
    </row>
    <row r="154" spans="1:14" ht="15.75" customHeight="1">
      <c r="A154" s="837" t="s">
        <v>421</v>
      </c>
      <c r="B154" s="744">
        <v>9</v>
      </c>
      <c r="C154" s="916" t="s">
        <v>1339</v>
      </c>
      <c r="D154" s="917" t="s">
        <v>1515</v>
      </c>
      <c r="E154" s="947" t="s">
        <v>1635</v>
      </c>
      <c r="F154" s="948" t="s">
        <v>1640</v>
      </c>
      <c r="G154" s="942">
        <v>42.778</v>
      </c>
      <c r="H154" s="942">
        <v>43.63</v>
      </c>
      <c r="I154" s="942">
        <f t="shared" si="8"/>
        <v>0.8520000000000039</v>
      </c>
      <c r="J154" s="830">
        <v>8.6</v>
      </c>
      <c r="K154" s="944">
        <v>2500</v>
      </c>
      <c r="L154" s="944">
        <v>18150000</v>
      </c>
      <c r="M154" s="653">
        <v>5</v>
      </c>
      <c r="N154" s="953">
        <v>41</v>
      </c>
    </row>
    <row r="155" spans="1:14" ht="15.75">
      <c r="A155" s="837" t="s">
        <v>421</v>
      </c>
      <c r="B155" s="744">
        <v>10</v>
      </c>
      <c r="C155" s="916" t="s">
        <v>1339</v>
      </c>
      <c r="D155" s="917" t="s">
        <v>1515</v>
      </c>
      <c r="E155" s="947" t="s">
        <v>1635</v>
      </c>
      <c r="F155" s="948" t="s">
        <v>1105</v>
      </c>
      <c r="G155" s="942">
        <v>47.746</v>
      </c>
      <c r="H155" s="942">
        <v>48.698</v>
      </c>
      <c r="I155" s="942">
        <f t="shared" si="8"/>
        <v>0.9519999999999982</v>
      </c>
      <c r="J155" s="830">
        <v>9</v>
      </c>
      <c r="K155" s="944">
        <v>914.2222222222222</v>
      </c>
      <c r="L155" s="944">
        <f>I155*1000*J155*K155</f>
        <v>7833055.999999984</v>
      </c>
      <c r="M155" s="653">
        <v>5</v>
      </c>
      <c r="N155" s="953">
        <v>41</v>
      </c>
    </row>
    <row r="156" spans="1:14" ht="15.75" customHeight="1">
      <c r="A156" s="837" t="s">
        <v>421</v>
      </c>
      <c r="B156" s="744">
        <v>11</v>
      </c>
      <c r="C156" s="916" t="s">
        <v>1641</v>
      </c>
      <c r="D156" s="917" t="s">
        <v>1515</v>
      </c>
      <c r="E156" s="947" t="s">
        <v>1635</v>
      </c>
      <c r="F156" s="948" t="s">
        <v>1642</v>
      </c>
      <c r="G156" s="942">
        <v>52.794</v>
      </c>
      <c r="H156" s="942">
        <v>56.366</v>
      </c>
      <c r="I156" s="942">
        <f t="shared" si="8"/>
        <v>3.5720000000000027</v>
      </c>
      <c r="J156" s="830">
        <v>8</v>
      </c>
      <c r="K156" s="944">
        <v>1050</v>
      </c>
      <c r="L156" s="944">
        <v>30250000</v>
      </c>
      <c r="M156" s="653">
        <v>5</v>
      </c>
      <c r="N156" s="953">
        <v>41</v>
      </c>
    </row>
    <row r="157" spans="1:14" ht="15.75" customHeight="1">
      <c r="A157" s="1024"/>
      <c r="B157" s="803"/>
      <c r="C157" s="803"/>
      <c r="D157" s="804"/>
      <c r="E157" s="811"/>
      <c r="F157" s="1014"/>
      <c r="G157" s="1015"/>
      <c r="H157" s="1015"/>
      <c r="I157" s="1015"/>
      <c r="J157" s="1016"/>
      <c r="K157" s="1017"/>
      <c r="L157" s="1018"/>
      <c r="M157" s="1019"/>
      <c r="N157" s="1020"/>
    </row>
    <row r="158" spans="1:16" s="130" customFormat="1" ht="21" customHeight="1">
      <c r="A158" s="803"/>
      <c r="B158" s="804"/>
      <c r="C158" s="804"/>
      <c r="D158" s="804"/>
      <c r="E158" s="805"/>
      <c r="F158" s="1021"/>
      <c r="G158" s="1022"/>
      <c r="H158" s="1022"/>
      <c r="I158" s="1022"/>
      <c r="J158" s="1023"/>
      <c r="K158" s="810"/>
      <c r="L158" s="810"/>
      <c r="M158" s="811"/>
      <c r="N158" s="812"/>
      <c r="P158" s="813"/>
    </row>
    <row r="159" spans="1:16" s="130" customFormat="1" ht="15.75" customHeight="1" thickBot="1">
      <c r="A159" s="1066">
        <v>16</v>
      </c>
      <c r="B159" s="1066"/>
      <c r="C159" s="1066"/>
      <c r="D159" s="1066"/>
      <c r="E159" s="1066"/>
      <c r="F159" s="1066"/>
      <c r="G159" s="1066"/>
      <c r="H159" s="1066"/>
      <c r="I159" s="1066"/>
      <c r="J159" s="1066"/>
      <c r="K159" s="1066"/>
      <c r="L159" s="1066"/>
      <c r="M159" s="1066"/>
      <c r="N159" s="1066"/>
      <c r="P159" s="813"/>
    </row>
    <row r="160" spans="1:14" ht="30" customHeight="1">
      <c r="A160" s="1056" t="s">
        <v>1445</v>
      </c>
      <c r="B160" s="1058" t="s">
        <v>1446</v>
      </c>
      <c r="C160" s="1058" t="s">
        <v>1447</v>
      </c>
      <c r="D160" s="1060" t="s">
        <v>1448</v>
      </c>
      <c r="E160" s="1058" t="s">
        <v>265</v>
      </c>
      <c r="F160" s="1062" t="s">
        <v>1449</v>
      </c>
      <c r="G160" s="1064" t="s">
        <v>350</v>
      </c>
      <c r="H160" s="1065"/>
      <c r="I160" s="1067" t="s">
        <v>1450</v>
      </c>
      <c r="J160" s="1069" t="s">
        <v>1451</v>
      </c>
      <c r="K160" s="1071" t="s">
        <v>1452</v>
      </c>
      <c r="L160" s="1073" t="s">
        <v>1453</v>
      </c>
      <c r="M160" s="1074" t="s">
        <v>1454</v>
      </c>
      <c r="N160" s="1076" t="s">
        <v>1455</v>
      </c>
    </row>
    <row r="161" spans="1:14" ht="39.75" customHeight="1" thickBot="1">
      <c r="A161" s="1057"/>
      <c r="B161" s="1059"/>
      <c r="C161" s="1059"/>
      <c r="D161" s="1061"/>
      <c r="E161" s="1059"/>
      <c r="F161" s="1063"/>
      <c r="G161" s="740" t="s">
        <v>1456</v>
      </c>
      <c r="H161" s="740" t="s">
        <v>1457</v>
      </c>
      <c r="I161" s="1068"/>
      <c r="J161" s="1070"/>
      <c r="K161" s="1072"/>
      <c r="L161" s="1072"/>
      <c r="M161" s="1075"/>
      <c r="N161" s="1077"/>
    </row>
    <row r="162" spans="1:14" ht="15.75">
      <c r="A162" s="930" t="s">
        <v>421</v>
      </c>
      <c r="B162" s="903">
        <v>12</v>
      </c>
      <c r="C162" s="895" t="s">
        <v>1339</v>
      </c>
      <c r="D162" s="907" t="s">
        <v>1515</v>
      </c>
      <c r="E162" s="897" t="s">
        <v>1635</v>
      </c>
      <c r="F162" s="936" t="s">
        <v>1643</v>
      </c>
      <c r="G162" s="872">
        <v>57.216</v>
      </c>
      <c r="H162" s="872">
        <v>57.971</v>
      </c>
      <c r="I162" s="872">
        <f t="shared" si="8"/>
        <v>0.7549999999999955</v>
      </c>
      <c r="J162" s="938">
        <v>10.2</v>
      </c>
      <c r="K162" s="935">
        <v>864.1734839631217</v>
      </c>
      <c r="L162" s="935">
        <f>I162*1000*J162*K162</f>
        <v>6654999.99999996</v>
      </c>
      <c r="M162" s="911">
        <v>4</v>
      </c>
      <c r="N162" s="901">
        <v>41</v>
      </c>
    </row>
    <row r="163" spans="1:14" ht="15.75">
      <c r="A163" s="837" t="s">
        <v>421</v>
      </c>
      <c r="B163" s="744">
        <v>13</v>
      </c>
      <c r="C163" s="916" t="s">
        <v>1339</v>
      </c>
      <c r="D163" s="917" t="s">
        <v>1515</v>
      </c>
      <c r="E163" s="947" t="s">
        <v>1562</v>
      </c>
      <c r="F163" s="948" t="s">
        <v>1644</v>
      </c>
      <c r="G163" s="942">
        <v>0.005</v>
      </c>
      <c r="H163" s="942">
        <v>0.46</v>
      </c>
      <c r="I163" s="942">
        <f>H163-G163</f>
        <v>0.455</v>
      </c>
      <c r="J163" s="830">
        <v>6.5</v>
      </c>
      <c r="K163" s="944">
        <v>1022.8233305156382</v>
      </c>
      <c r="L163" s="944">
        <f>I163*1000*J163*K163</f>
        <v>3025000</v>
      </c>
      <c r="M163" s="964">
        <v>4</v>
      </c>
      <c r="N163" s="953">
        <v>40</v>
      </c>
    </row>
    <row r="164" spans="1:14" ht="15.75">
      <c r="A164" s="837" t="s">
        <v>421</v>
      </c>
      <c r="B164" s="744">
        <v>14</v>
      </c>
      <c r="C164" s="916" t="s">
        <v>1339</v>
      </c>
      <c r="D164" s="917" t="s">
        <v>1515</v>
      </c>
      <c r="E164" s="947" t="s">
        <v>1631</v>
      </c>
      <c r="F164" s="948" t="s">
        <v>1645</v>
      </c>
      <c r="G164" s="942">
        <v>13.5</v>
      </c>
      <c r="H164" s="942">
        <v>14.6</v>
      </c>
      <c r="I164" s="942">
        <f>H164-G164</f>
        <v>1.0999999999999996</v>
      </c>
      <c r="J164" s="830">
        <v>5.8</v>
      </c>
      <c r="K164" s="944">
        <v>800</v>
      </c>
      <c r="L164" s="944">
        <v>6655000</v>
      </c>
      <c r="M164" s="653">
        <v>5</v>
      </c>
      <c r="N164" s="953">
        <v>40</v>
      </c>
    </row>
    <row r="165" spans="1:16" ht="15.75" customHeight="1">
      <c r="A165" s="1177" t="s">
        <v>421</v>
      </c>
      <c r="B165" s="1138">
        <v>15</v>
      </c>
      <c r="C165" s="1153"/>
      <c r="D165" s="1113" t="s">
        <v>1515</v>
      </c>
      <c r="E165" s="1158">
        <v>122</v>
      </c>
      <c r="F165" s="1160" t="s">
        <v>1646</v>
      </c>
      <c r="G165" s="942">
        <v>61.514</v>
      </c>
      <c r="H165" s="942">
        <v>61.911</v>
      </c>
      <c r="I165" s="942">
        <f t="shared" si="8"/>
        <v>0.39699999999999847</v>
      </c>
      <c r="J165" s="830">
        <v>6.5</v>
      </c>
      <c r="K165" s="1166">
        <v>650</v>
      </c>
      <c r="L165" s="1182">
        <v>2160925</v>
      </c>
      <c r="M165" s="1129"/>
      <c r="N165" s="1130"/>
      <c r="P165" s="654"/>
    </row>
    <row r="166" spans="1:14" ht="15.75" customHeight="1">
      <c r="A166" s="1183"/>
      <c r="B166" s="1139"/>
      <c r="C166" s="1154"/>
      <c r="D166" s="1114"/>
      <c r="E166" s="1124"/>
      <c r="F166" s="1161"/>
      <c r="G166" s="942">
        <v>62.491</v>
      </c>
      <c r="H166" s="942">
        <v>62.611</v>
      </c>
      <c r="I166" s="942">
        <f t="shared" si="8"/>
        <v>0.11999999999999744</v>
      </c>
      <c r="J166" s="830">
        <v>6.2</v>
      </c>
      <c r="K166" s="1167"/>
      <c r="L166" s="1167"/>
      <c r="M166" s="1126"/>
      <c r="N166" s="1128"/>
    </row>
    <row r="167" spans="1:16" ht="15">
      <c r="A167" s="1177" t="s">
        <v>421</v>
      </c>
      <c r="B167" s="1151">
        <v>16</v>
      </c>
      <c r="C167" s="1152"/>
      <c r="D167" s="1112" t="s">
        <v>1515</v>
      </c>
      <c r="E167" s="1123" t="s">
        <v>1647</v>
      </c>
      <c r="F167" s="948" t="s">
        <v>1648</v>
      </c>
      <c r="G167" s="942">
        <v>13.631</v>
      </c>
      <c r="H167" s="942">
        <v>16.055</v>
      </c>
      <c r="I167" s="942">
        <f t="shared" si="8"/>
        <v>2.4239999999999995</v>
      </c>
      <c r="J167" s="830">
        <v>6</v>
      </c>
      <c r="K167" s="944">
        <v>650</v>
      </c>
      <c r="L167" s="1166">
        <v>55386648</v>
      </c>
      <c r="M167" s="1133" t="s">
        <v>1469</v>
      </c>
      <c r="N167" s="1127">
        <v>40</v>
      </c>
      <c r="P167" s="654"/>
    </row>
    <row r="168" spans="1:14" ht="15">
      <c r="A168" s="1183"/>
      <c r="B168" s="1139"/>
      <c r="C168" s="1154"/>
      <c r="D168" s="1114"/>
      <c r="E168" s="1124"/>
      <c r="F168" s="948" t="s">
        <v>1649</v>
      </c>
      <c r="G168" s="942">
        <v>16.055</v>
      </c>
      <c r="H168" s="942">
        <v>21.416</v>
      </c>
      <c r="I168" s="942">
        <f t="shared" si="8"/>
        <v>5.361000000000001</v>
      </c>
      <c r="J168" s="830">
        <v>6.8</v>
      </c>
      <c r="K168" s="944">
        <v>1260</v>
      </c>
      <c r="L168" s="1167"/>
      <c r="M168" s="1132"/>
      <c r="N168" s="1128"/>
    </row>
    <row r="169" spans="1:16" ht="15">
      <c r="A169" s="1177" t="s">
        <v>421</v>
      </c>
      <c r="B169" s="1151">
        <v>17</v>
      </c>
      <c r="C169" s="1152"/>
      <c r="D169" s="1112" t="s">
        <v>1515</v>
      </c>
      <c r="E169" s="1123" t="s">
        <v>1521</v>
      </c>
      <c r="F169" s="948" t="s">
        <v>117</v>
      </c>
      <c r="G169" s="942">
        <v>70.611</v>
      </c>
      <c r="H169" s="942">
        <v>74.891</v>
      </c>
      <c r="I169" s="942">
        <f t="shared" si="8"/>
        <v>4.280000000000001</v>
      </c>
      <c r="J169" s="830">
        <v>6.5</v>
      </c>
      <c r="K169" s="1166">
        <v>650</v>
      </c>
      <c r="L169" s="1166">
        <v>18955300</v>
      </c>
      <c r="M169" s="1133" t="s">
        <v>1469</v>
      </c>
      <c r="N169" s="1127">
        <v>39</v>
      </c>
      <c r="P169" s="654"/>
    </row>
    <row r="170" spans="1:14" ht="15">
      <c r="A170" s="1183"/>
      <c r="B170" s="1139"/>
      <c r="C170" s="1154"/>
      <c r="D170" s="1114"/>
      <c r="E170" s="1124"/>
      <c r="F170" s="648" t="s">
        <v>1650</v>
      </c>
      <c r="G170" s="784">
        <v>75.171</v>
      </c>
      <c r="H170" s="784">
        <v>75.391</v>
      </c>
      <c r="I170" s="784">
        <f>H170-G170</f>
        <v>0.21999999999999886</v>
      </c>
      <c r="J170" s="955">
        <v>6.1</v>
      </c>
      <c r="K170" s="1167"/>
      <c r="L170" s="1167"/>
      <c r="M170" s="1132"/>
      <c r="N170" s="1128"/>
    </row>
    <row r="171" spans="1:14" ht="15">
      <c r="A171" s="1177" t="s">
        <v>421</v>
      </c>
      <c r="B171" s="1151">
        <v>18</v>
      </c>
      <c r="C171" s="1152"/>
      <c r="D171" s="1112" t="s">
        <v>1515</v>
      </c>
      <c r="E171" s="1115" t="s">
        <v>1516</v>
      </c>
      <c r="F171" s="648" t="s">
        <v>1651</v>
      </c>
      <c r="G171" s="784">
        <v>33.993</v>
      </c>
      <c r="H171" s="784">
        <v>34.193</v>
      </c>
      <c r="I171" s="784">
        <f>H171-G171</f>
        <v>0.19999999999999574</v>
      </c>
      <c r="J171" s="955">
        <v>6.5</v>
      </c>
      <c r="K171" s="1118">
        <v>650</v>
      </c>
      <c r="L171" s="1118">
        <v>14196000</v>
      </c>
      <c r="M171" s="1133" t="s">
        <v>1469</v>
      </c>
      <c r="N171" s="1127">
        <v>38</v>
      </c>
    </row>
    <row r="172" spans="1:16" ht="15">
      <c r="A172" s="1183"/>
      <c r="B172" s="1139"/>
      <c r="C172" s="1154"/>
      <c r="D172" s="1114"/>
      <c r="E172" s="1117"/>
      <c r="F172" s="936" t="s">
        <v>1652</v>
      </c>
      <c r="G172" s="872">
        <v>34.193</v>
      </c>
      <c r="H172" s="872">
        <v>37.353</v>
      </c>
      <c r="I172" s="872">
        <f t="shared" si="8"/>
        <v>3.1600000000000037</v>
      </c>
      <c r="J172" s="938">
        <v>6.5</v>
      </c>
      <c r="K172" s="1080"/>
      <c r="L172" s="1080"/>
      <c r="M172" s="1132"/>
      <c r="N172" s="1128"/>
      <c r="P172" s="654"/>
    </row>
    <row r="173" spans="1:14" ht="15">
      <c r="A173" s="1177" t="s">
        <v>421</v>
      </c>
      <c r="B173" s="1151">
        <v>19</v>
      </c>
      <c r="C173" s="1152"/>
      <c r="D173" s="1112" t="s">
        <v>1515</v>
      </c>
      <c r="E173" s="1115" t="s">
        <v>1516</v>
      </c>
      <c r="F173" s="648" t="s">
        <v>1653</v>
      </c>
      <c r="G173" s="784">
        <v>49.522</v>
      </c>
      <c r="H173" s="784">
        <v>52.007</v>
      </c>
      <c r="I173" s="784">
        <f t="shared" si="8"/>
        <v>2.4849999999999994</v>
      </c>
      <c r="J173" s="955">
        <v>7</v>
      </c>
      <c r="K173" s="951">
        <v>1260</v>
      </c>
      <c r="L173" s="1118">
        <v>31311630</v>
      </c>
      <c r="M173" s="1125" t="s">
        <v>1469</v>
      </c>
      <c r="N173" s="1127">
        <v>37</v>
      </c>
    </row>
    <row r="174" spans="1:16" ht="15.75" thickBot="1">
      <c r="A174" s="1183"/>
      <c r="B174" s="1205"/>
      <c r="C174" s="1206"/>
      <c r="D174" s="1207"/>
      <c r="E174" s="1208"/>
      <c r="F174" s="657" t="s">
        <v>1654</v>
      </c>
      <c r="G174" s="817">
        <v>52.007</v>
      </c>
      <c r="H174" s="817">
        <v>53.96</v>
      </c>
      <c r="I174" s="817">
        <f t="shared" si="8"/>
        <v>1.953000000000003</v>
      </c>
      <c r="J174" s="659">
        <v>7.4</v>
      </c>
      <c r="K174" s="747">
        <v>650</v>
      </c>
      <c r="L174" s="1209"/>
      <c r="M174" s="1210"/>
      <c r="N174" s="1211"/>
      <c r="P174" s="654"/>
    </row>
    <row r="175" spans="1:14" ht="16.5" thickBot="1">
      <c r="A175" s="851"/>
      <c r="B175" s="873"/>
      <c r="C175" s="874"/>
      <c r="D175" s="875"/>
      <c r="E175" s="874"/>
      <c r="F175" s="876"/>
      <c r="G175" s="877"/>
      <c r="H175" s="877"/>
      <c r="I175" s="726">
        <f>SUM(I141:I174)</f>
        <v>35.095</v>
      </c>
      <c r="J175" s="665" t="s">
        <v>93</v>
      </c>
      <c r="K175" s="878"/>
      <c r="L175" s="667">
        <f>SUM(L141:L174)</f>
        <v>313066612.17999995</v>
      </c>
      <c r="M175" s="879"/>
      <c r="N175" s="880"/>
    </row>
    <row r="176" spans="1:14" ht="15.75">
      <c r="A176" s="881" t="s">
        <v>431</v>
      </c>
      <c r="B176" s="744">
        <v>1</v>
      </c>
      <c r="C176" s="916"/>
      <c r="D176" s="917" t="s">
        <v>1515</v>
      </c>
      <c r="E176" s="918" t="s">
        <v>1647</v>
      </c>
      <c r="F176" s="919" t="s">
        <v>1655</v>
      </c>
      <c r="G176" s="826">
        <v>9.453</v>
      </c>
      <c r="H176" s="826">
        <v>12.88</v>
      </c>
      <c r="I176" s="784">
        <f aca="true" t="shared" si="9" ref="I176:I193">H176-G176</f>
        <v>3.4270000000000014</v>
      </c>
      <c r="J176" s="955">
        <v>6.1</v>
      </c>
      <c r="K176" s="951">
        <v>650</v>
      </c>
      <c r="L176" s="951">
        <f aca="true" t="shared" si="10" ref="L176:L182">I176*1000*J176*K176</f>
        <v>13588055.000000006</v>
      </c>
      <c r="M176" s="653">
        <v>5</v>
      </c>
      <c r="N176" s="914">
        <v>65</v>
      </c>
    </row>
    <row r="177" spans="1:14" ht="15.75">
      <c r="A177" s="881" t="s">
        <v>431</v>
      </c>
      <c r="B177" s="744">
        <v>2</v>
      </c>
      <c r="C177" s="916"/>
      <c r="D177" s="917" t="s">
        <v>1515</v>
      </c>
      <c r="E177" s="918" t="s">
        <v>1656</v>
      </c>
      <c r="F177" s="919" t="s">
        <v>1657</v>
      </c>
      <c r="G177" s="826">
        <v>0.24</v>
      </c>
      <c r="H177" s="826">
        <v>7.476</v>
      </c>
      <c r="I177" s="784">
        <f t="shared" si="9"/>
        <v>7.236</v>
      </c>
      <c r="J177" s="955">
        <v>7.7</v>
      </c>
      <c r="K177" s="951">
        <v>650</v>
      </c>
      <c r="L177" s="951">
        <f t="shared" si="10"/>
        <v>36216180</v>
      </c>
      <c r="M177" s="653">
        <v>5</v>
      </c>
      <c r="N177" s="914">
        <v>61</v>
      </c>
    </row>
    <row r="178" spans="1:14" ht="15">
      <c r="A178" s="1212" t="s">
        <v>431</v>
      </c>
      <c r="B178" s="1151">
        <v>3</v>
      </c>
      <c r="C178" s="1152"/>
      <c r="D178" s="1112" t="s">
        <v>1515</v>
      </c>
      <c r="E178" s="1115" t="s">
        <v>1647</v>
      </c>
      <c r="F178" s="919" t="s">
        <v>1658</v>
      </c>
      <c r="G178" s="826">
        <v>0</v>
      </c>
      <c r="H178" s="826">
        <v>0.764</v>
      </c>
      <c r="I178" s="784">
        <f t="shared" si="9"/>
        <v>0.764</v>
      </c>
      <c r="J178" s="955">
        <v>6.5</v>
      </c>
      <c r="K178" s="1118">
        <v>650</v>
      </c>
      <c r="L178" s="1118">
        <v>32857825</v>
      </c>
      <c r="M178" s="1133" t="s">
        <v>1469</v>
      </c>
      <c r="N178" s="1107">
        <v>60</v>
      </c>
    </row>
    <row r="179" spans="1:16" ht="15">
      <c r="A179" s="1213"/>
      <c r="B179" s="1138"/>
      <c r="C179" s="1153"/>
      <c r="D179" s="1113"/>
      <c r="E179" s="1116"/>
      <c r="F179" s="919" t="s">
        <v>1659</v>
      </c>
      <c r="G179" s="826">
        <v>1.84</v>
      </c>
      <c r="H179" s="826">
        <v>2.7</v>
      </c>
      <c r="I179" s="784">
        <f t="shared" si="9"/>
        <v>0.8600000000000001</v>
      </c>
      <c r="J179" s="955">
        <v>6.5</v>
      </c>
      <c r="K179" s="1079"/>
      <c r="L179" s="1079"/>
      <c r="M179" s="1131"/>
      <c r="N179" s="1159"/>
      <c r="P179" s="654"/>
    </row>
    <row r="180" spans="1:14" ht="15">
      <c r="A180" s="1213"/>
      <c r="B180" s="1138"/>
      <c r="C180" s="1153"/>
      <c r="D180" s="1113"/>
      <c r="E180" s="1116"/>
      <c r="F180" s="919" t="s">
        <v>1660</v>
      </c>
      <c r="G180" s="826">
        <v>2.7</v>
      </c>
      <c r="H180" s="826">
        <v>7.1</v>
      </c>
      <c r="I180" s="784">
        <f>H180-G180</f>
        <v>4.3999999999999995</v>
      </c>
      <c r="J180" s="955">
        <v>6.5</v>
      </c>
      <c r="K180" s="1079"/>
      <c r="L180" s="1079"/>
      <c r="M180" s="1131"/>
      <c r="N180" s="1159"/>
    </row>
    <row r="181" spans="1:14" ht="15">
      <c r="A181" s="1214"/>
      <c r="B181" s="1139"/>
      <c r="C181" s="1154"/>
      <c r="D181" s="1114"/>
      <c r="E181" s="1117"/>
      <c r="F181" s="919" t="s">
        <v>1661</v>
      </c>
      <c r="G181" s="826">
        <v>7.7</v>
      </c>
      <c r="H181" s="826">
        <v>9.453</v>
      </c>
      <c r="I181" s="784">
        <f t="shared" si="9"/>
        <v>1.7529999999999992</v>
      </c>
      <c r="J181" s="955">
        <v>6.5</v>
      </c>
      <c r="K181" s="1080"/>
      <c r="L181" s="1080"/>
      <c r="M181" s="1132"/>
      <c r="N181" s="1108"/>
    </row>
    <row r="182" spans="1:14" ht="15.75">
      <c r="A182" s="881" t="s">
        <v>431</v>
      </c>
      <c r="B182" s="744">
        <v>4</v>
      </c>
      <c r="C182" s="916"/>
      <c r="D182" s="917" t="s">
        <v>1515</v>
      </c>
      <c r="E182" s="918" t="s">
        <v>1516</v>
      </c>
      <c r="F182" s="919" t="s">
        <v>1334</v>
      </c>
      <c r="G182" s="826">
        <v>28.755</v>
      </c>
      <c r="H182" s="826">
        <v>29.115</v>
      </c>
      <c r="I182" s="784">
        <f t="shared" si="9"/>
        <v>0.35999999999999943</v>
      </c>
      <c r="J182" s="955">
        <v>6</v>
      </c>
      <c r="K182" s="951">
        <v>1260</v>
      </c>
      <c r="L182" s="951">
        <f t="shared" si="10"/>
        <v>2721599.9999999953</v>
      </c>
      <c r="M182" s="653">
        <v>5</v>
      </c>
      <c r="N182" s="953">
        <v>52</v>
      </c>
    </row>
    <row r="183" spans="1:14" ht="15">
      <c r="A183" s="1212" t="s">
        <v>431</v>
      </c>
      <c r="B183" s="1151">
        <v>5</v>
      </c>
      <c r="C183" s="1152"/>
      <c r="D183" s="1112" t="s">
        <v>1515</v>
      </c>
      <c r="E183" s="918" t="s">
        <v>1656</v>
      </c>
      <c r="F183" s="1104" t="s">
        <v>1662</v>
      </c>
      <c r="G183" s="826">
        <v>14.982</v>
      </c>
      <c r="H183" s="826">
        <v>15.822</v>
      </c>
      <c r="I183" s="784">
        <f t="shared" si="9"/>
        <v>0.8399999999999999</v>
      </c>
      <c r="J183" s="955">
        <v>9.3</v>
      </c>
      <c r="K183" s="951">
        <v>1260</v>
      </c>
      <c r="L183" s="1118">
        <v>22381620</v>
      </c>
      <c r="M183" s="1133" t="s">
        <v>1469</v>
      </c>
      <c r="N183" s="1127">
        <v>51</v>
      </c>
    </row>
    <row r="184" spans="1:16" ht="15">
      <c r="A184" s="1213"/>
      <c r="B184" s="1138"/>
      <c r="C184" s="1153"/>
      <c r="D184" s="1113"/>
      <c r="E184" s="882" t="s">
        <v>1628</v>
      </c>
      <c r="F184" s="1105"/>
      <c r="G184" s="826">
        <v>0</v>
      </c>
      <c r="H184" s="826">
        <v>1.1</v>
      </c>
      <c r="I184" s="784">
        <f t="shared" si="9"/>
        <v>1.1</v>
      </c>
      <c r="J184" s="955">
        <v>7</v>
      </c>
      <c r="K184" s="1118">
        <v>650</v>
      </c>
      <c r="L184" s="1079"/>
      <c r="M184" s="1131"/>
      <c r="N184" s="1130"/>
      <c r="P184" s="654"/>
    </row>
    <row r="185" spans="1:14" ht="15">
      <c r="A185" s="1214"/>
      <c r="B185" s="1139"/>
      <c r="C185" s="1154"/>
      <c r="D185" s="1114"/>
      <c r="E185" s="882" t="s">
        <v>1628</v>
      </c>
      <c r="F185" s="919" t="s">
        <v>1663</v>
      </c>
      <c r="G185" s="826">
        <v>1.48</v>
      </c>
      <c r="H185" s="826">
        <v>3.38</v>
      </c>
      <c r="I185" s="784">
        <f t="shared" si="9"/>
        <v>1.9</v>
      </c>
      <c r="J185" s="955">
        <v>6.1</v>
      </c>
      <c r="K185" s="1080"/>
      <c r="L185" s="1080"/>
      <c r="M185" s="1132"/>
      <c r="N185" s="1128"/>
    </row>
    <row r="186" spans="1:14" ht="15">
      <c r="A186" s="1212" t="s">
        <v>431</v>
      </c>
      <c r="B186" s="1151">
        <v>6</v>
      </c>
      <c r="C186" s="1152"/>
      <c r="D186" s="1112" t="s">
        <v>1515</v>
      </c>
      <c r="E186" s="918" t="s">
        <v>1626</v>
      </c>
      <c r="F186" s="919" t="s">
        <v>1664</v>
      </c>
      <c r="G186" s="826">
        <v>15.817</v>
      </c>
      <c r="H186" s="826">
        <v>16.157</v>
      </c>
      <c r="I186" s="784">
        <f t="shared" si="9"/>
        <v>0.33999999999999986</v>
      </c>
      <c r="J186" s="955">
        <v>6.2</v>
      </c>
      <c r="K186" s="1118">
        <v>650</v>
      </c>
      <c r="L186" s="1118">
        <v>3500250</v>
      </c>
      <c r="M186" s="1125">
        <v>4</v>
      </c>
      <c r="N186" s="1127">
        <v>48</v>
      </c>
    </row>
    <row r="187" spans="1:16" ht="15">
      <c r="A187" s="1214"/>
      <c r="B187" s="1139"/>
      <c r="C187" s="1154"/>
      <c r="D187" s="1114"/>
      <c r="E187" s="918" t="s">
        <v>1626</v>
      </c>
      <c r="F187" s="919" t="s">
        <v>1665</v>
      </c>
      <c r="G187" s="826">
        <v>12.692</v>
      </c>
      <c r="H187" s="826">
        <v>13.257</v>
      </c>
      <c r="I187" s="784">
        <f t="shared" si="9"/>
        <v>0.5649999999999995</v>
      </c>
      <c r="J187" s="955">
        <v>5.8</v>
      </c>
      <c r="K187" s="1080"/>
      <c r="L187" s="1080"/>
      <c r="M187" s="1126"/>
      <c r="N187" s="1128"/>
      <c r="P187" s="654"/>
    </row>
    <row r="188" spans="1:16" ht="15">
      <c r="A188" s="1212" t="s">
        <v>431</v>
      </c>
      <c r="B188" s="1151">
        <v>7</v>
      </c>
      <c r="C188" s="1152"/>
      <c r="D188" s="1112" t="s">
        <v>1515</v>
      </c>
      <c r="E188" s="1115" t="s">
        <v>1656</v>
      </c>
      <c r="F188" s="919" t="s">
        <v>1666</v>
      </c>
      <c r="G188" s="826">
        <v>8.376</v>
      </c>
      <c r="H188" s="826">
        <v>9.756</v>
      </c>
      <c r="I188" s="784">
        <f t="shared" si="9"/>
        <v>1.3800000000000008</v>
      </c>
      <c r="J188" s="955">
        <v>6.4</v>
      </c>
      <c r="K188" s="1118">
        <v>650</v>
      </c>
      <c r="L188" s="1118">
        <v>9262500</v>
      </c>
      <c r="M188" s="1125">
        <v>4</v>
      </c>
      <c r="N188" s="1127">
        <v>45</v>
      </c>
      <c r="P188" s="654"/>
    </row>
    <row r="189" spans="1:14" ht="15">
      <c r="A189" s="1214"/>
      <c r="B189" s="1139"/>
      <c r="C189" s="1154"/>
      <c r="D189" s="1114"/>
      <c r="E189" s="1117"/>
      <c r="F189" s="919" t="s">
        <v>1667</v>
      </c>
      <c r="G189" s="826">
        <v>13.116</v>
      </c>
      <c r="H189" s="826">
        <v>13.976</v>
      </c>
      <c r="I189" s="784">
        <f t="shared" si="9"/>
        <v>0.8600000000000012</v>
      </c>
      <c r="J189" s="955">
        <v>6.3</v>
      </c>
      <c r="K189" s="1080"/>
      <c r="L189" s="1080"/>
      <c r="M189" s="1126"/>
      <c r="N189" s="1128"/>
    </row>
    <row r="190" spans="1:16" ht="15">
      <c r="A190" s="1212" t="s">
        <v>431</v>
      </c>
      <c r="B190" s="1151">
        <v>8</v>
      </c>
      <c r="C190" s="1152"/>
      <c r="D190" s="1112" t="s">
        <v>1515</v>
      </c>
      <c r="E190" s="1115" t="s">
        <v>1668</v>
      </c>
      <c r="F190" s="919" t="s">
        <v>1669</v>
      </c>
      <c r="G190" s="826">
        <v>20.664</v>
      </c>
      <c r="H190" s="826">
        <v>21.944</v>
      </c>
      <c r="I190" s="784">
        <f t="shared" si="9"/>
        <v>1.2799999999999976</v>
      </c>
      <c r="J190" s="955">
        <v>6.9</v>
      </c>
      <c r="K190" s="951">
        <v>1260</v>
      </c>
      <c r="L190" s="1118">
        <v>18815220</v>
      </c>
      <c r="M190" s="1133" t="s">
        <v>1469</v>
      </c>
      <c r="N190" s="1127">
        <v>45</v>
      </c>
      <c r="P190" s="654"/>
    </row>
    <row r="191" spans="1:14" ht="15">
      <c r="A191" s="1214"/>
      <c r="B191" s="1139"/>
      <c r="C191" s="1154"/>
      <c r="D191" s="1114"/>
      <c r="E191" s="1117"/>
      <c r="F191" s="919" t="s">
        <v>1670</v>
      </c>
      <c r="G191" s="826">
        <v>22.244</v>
      </c>
      <c r="H191" s="826">
        <v>23.864</v>
      </c>
      <c r="I191" s="784">
        <f t="shared" si="9"/>
        <v>1.620000000000001</v>
      </c>
      <c r="J191" s="955">
        <v>7.3</v>
      </c>
      <c r="K191" s="951">
        <v>650</v>
      </c>
      <c r="L191" s="1080"/>
      <c r="M191" s="1132"/>
      <c r="N191" s="1128"/>
    </row>
    <row r="192" spans="1:14" ht="15">
      <c r="A192" s="1212" t="s">
        <v>431</v>
      </c>
      <c r="B192" s="1151">
        <v>9</v>
      </c>
      <c r="C192" s="1152"/>
      <c r="D192" s="1112" t="s">
        <v>1515</v>
      </c>
      <c r="E192" s="1215" t="s">
        <v>1628</v>
      </c>
      <c r="F192" s="919" t="s">
        <v>1671</v>
      </c>
      <c r="G192" s="826">
        <v>5.4</v>
      </c>
      <c r="H192" s="826">
        <v>8.38</v>
      </c>
      <c r="I192" s="784">
        <f t="shared" si="9"/>
        <v>2.9800000000000004</v>
      </c>
      <c r="J192" s="955">
        <v>6.1</v>
      </c>
      <c r="K192" s="951">
        <v>1260</v>
      </c>
      <c r="L192" s="1118">
        <v>30437780</v>
      </c>
      <c r="M192" s="1133">
        <v>5</v>
      </c>
      <c r="N192" s="1127">
        <v>45</v>
      </c>
    </row>
    <row r="193" spans="1:16" ht="15.75" thickBot="1">
      <c r="A193" s="1214"/>
      <c r="B193" s="1205"/>
      <c r="C193" s="1206"/>
      <c r="D193" s="1207"/>
      <c r="E193" s="1216"/>
      <c r="F193" s="816" t="s">
        <v>1672</v>
      </c>
      <c r="G193" s="883">
        <v>8.38</v>
      </c>
      <c r="H193" s="883">
        <v>10.28</v>
      </c>
      <c r="I193" s="817">
        <f t="shared" si="9"/>
        <v>1.8999999999999986</v>
      </c>
      <c r="J193" s="659">
        <v>6.1</v>
      </c>
      <c r="K193" s="747">
        <v>650</v>
      </c>
      <c r="L193" s="1209"/>
      <c r="M193" s="1217"/>
      <c r="N193" s="1211"/>
      <c r="P193" s="654"/>
    </row>
    <row r="194" spans="1:14" ht="16.5" thickBot="1">
      <c r="A194" s="884"/>
      <c r="B194" s="864"/>
      <c r="C194" s="865"/>
      <c r="D194" s="866"/>
      <c r="E194" s="865"/>
      <c r="F194" s="867"/>
      <c r="G194" s="885"/>
      <c r="H194" s="885"/>
      <c r="I194" s="684">
        <f>SUM(I176:I193)</f>
        <v>33.565</v>
      </c>
      <c r="J194" s="685" t="s">
        <v>93</v>
      </c>
      <c r="K194" s="869"/>
      <c r="L194" s="686">
        <f>SUM(L176:L193)</f>
        <v>169781030</v>
      </c>
      <c r="M194" s="870"/>
      <c r="N194" s="871"/>
    </row>
    <row r="195" spans="1:16" s="130" customFormat="1" ht="49.5" customHeight="1">
      <c r="A195" s="803"/>
      <c r="B195" s="804"/>
      <c r="C195" s="804"/>
      <c r="D195" s="804"/>
      <c r="E195" s="805"/>
      <c r="F195" s="806"/>
      <c r="G195" s="807"/>
      <c r="H195" s="807"/>
      <c r="I195" s="807"/>
      <c r="J195" s="808"/>
      <c r="K195" s="809"/>
      <c r="L195" s="810"/>
      <c r="M195" s="811"/>
      <c r="N195" s="812"/>
      <c r="P195" s="813"/>
    </row>
    <row r="196" spans="1:16" s="130" customFormat="1" ht="15.75" customHeight="1">
      <c r="A196" s="803"/>
      <c r="B196" s="804"/>
      <c r="C196" s="804"/>
      <c r="D196" s="804"/>
      <c r="E196" s="805"/>
      <c r="F196" s="1021"/>
      <c r="G196" s="1022"/>
      <c r="H196" s="1022"/>
      <c r="I196" s="1022"/>
      <c r="J196" s="1023"/>
      <c r="K196" s="810"/>
      <c r="L196" s="810"/>
      <c r="M196" s="811"/>
      <c r="N196" s="812"/>
      <c r="P196" s="813"/>
    </row>
    <row r="197" spans="1:16" s="130" customFormat="1" ht="15.75" customHeight="1">
      <c r="A197" s="803"/>
      <c r="B197" s="804"/>
      <c r="C197" s="804"/>
      <c r="D197" s="804"/>
      <c r="E197" s="805"/>
      <c r="F197" s="1021"/>
      <c r="G197" s="1022"/>
      <c r="H197" s="1022"/>
      <c r="I197" s="1022"/>
      <c r="J197" s="1023"/>
      <c r="K197" s="810"/>
      <c r="L197" s="810"/>
      <c r="M197" s="811"/>
      <c r="N197" s="812"/>
      <c r="P197" s="813"/>
    </row>
    <row r="198" spans="1:16" s="130" customFormat="1" ht="15.75" customHeight="1" thickBot="1">
      <c r="A198" s="1066">
        <v>17</v>
      </c>
      <c r="B198" s="1066"/>
      <c r="C198" s="1066"/>
      <c r="D198" s="1066"/>
      <c r="E198" s="1066"/>
      <c r="F198" s="1066"/>
      <c r="G198" s="1066"/>
      <c r="H198" s="1066"/>
      <c r="I198" s="1066"/>
      <c r="J198" s="1066"/>
      <c r="K198" s="1066"/>
      <c r="L198" s="1066"/>
      <c r="M198" s="1066"/>
      <c r="N198" s="1066"/>
      <c r="P198" s="813"/>
    </row>
    <row r="199" spans="1:14" ht="30" customHeight="1">
      <c r="A199" s="1056" t="s">
        <v>1445</v>
      </c>
      <c r="B199" s="1058" t="s">
        <v>1446</v>
      </c>
      <c r="C199" s="1058" t="s">
        <v>1447</v>
      </c>
      <c r="D199" s="1060" t="s">
        <v>1448</v>
      </c>
      <c r="E199" s="1058" t="s">
        <v>265</v>
      </c>
      <c r="F199" s="1062" t="s">
        <v>1449</v>
      </c>
      <c r="G199" s="1064" t="s">
        <v>350</v>
      </c>
      <c r="H199" s="1065"/>
      <c r="I199" s="1067" t="s">
        <v>1450</v>
      </c>
      <c r="J199" s="1069" t="s">
        <v>1451</v>
      </c>
      <c r="K199" s="1071" t="s">
        <v>1452</v>
      </c>
      <c r="L199" s="1073" t="s">
        <v>1453</v>
      </c>
      <c r="M199" s="1074" t="s">
        <v>1454</v>
      </c>
      <c r="N199" s="1076" t="s">
        <v>1455</v>
      </c>
    </row>
    <row r="200" spans="1:14" ht="39.75" customHeight="1" thickBot="1">
      <c r="A200" s="1057"/>
      <c r="B200" s="1059"/>
      <c r="C200" s="1059"/>
      <c r="D200" s="1061"/>
      <c r="E200" s="1059"/>
      <c r="F200" s="1063"/>
      <c r="G200" s="740" t="s">
        <v>1456</v>
      </c>
      <c r="H200" s="740" t="s">
        <v>1457</v>
      </c>
      <c r="I200" s="1068"/>
      <c r="J200" s="1070"/>
      <c r="K200" s="1072"/>
      <c r="L200" s="1072"/>
      <c r="M200" s="1075"/>
      <c r="N200" s="1077"/>
    </row>
    <row r="201" spans="1:14" s="115" customFormat="1" ht="15">
      <c r="A201" s="1218" t="s">
        <v>419</v>
      </c>
      <c r="B201" s="1137">
        <v>1</v>
      </c>
      <c r="C201" s="1188" t="s">
        <v>1673</v>
      </c>
      <c r="D201" s="1142" t="s">
        <v>1515</v>
      </c>
      <c r="E201" s="1172" t="s">
        <v>1674</v>
      </c>
      <c r="F201" s="1144" t="s">
        <v>1675</v>
      </c>
      <c r="G201" s="825">
        <v>17.334</v>
      </c>
      <c r="H201" s="825">
        <v>17.525</v>
      </c>
      <c r="I201" s="1220">
        <v>5.643</v>
      </c>
      <c r="J201" s="1146">
        <v>7</v>
      </c>
      <c r="K201" s="1078">
        <v>6624.112394409938</v>
      </c>
      <c r="L201" s="1081">
        <v>42659283.82</v>
      </c>
      <c r="M201" s="1083">
        <v>5</v>
      </c>
      <c r="N201" s="1223">
        <v>57</v>
      </c>
    </row>
    <row r="202" spans="1:14" s="115" customFormat="1" ht="15.75" customHeight="1">
      <c r="A202" s="1219"/>
      <c r="B202" s="1138"/>
      <c r="C202" s="1189"/>
      <c r="D202" s="1090"/>
      <c r="E202" s="1173"/>
      <c r="F202" s="1103"/>
      <c r="G202" s="826">
        <v>17.532</v>
      </c>
      <c r="H202" s="826">
        <v>18.279</v>
      </c>
      <c r="I202" s="1221"/>
      <c r="J202" s="1096"/>
      <c r="K202" s="1079"/>
      <c r="L202" s="1082"/>
      <c r="M202" s="1084"/>
      <c r="N202" s="1100"/>
    </row>
    <row r="203" spans="1:14" s="115" customFormat="1" ht="15.75" customHeight="1">
      <c r="A203" s="1219"/>
      <c r="B203" s="1138"/>
      <c r="C203" s="1189"/>
      <c r="D203" s="1090"/>
      <c r="E203" s="1173"/>
      <c r="F203" s="919" t="s">
        <v>1676</v>
      </c>
      <c r="G203" s="826">
        <v>22.68</v>
      </c>
      <c r="H203" s="826">
        <v>23.505</v>
      </c>
      <c r="I203" s="1221"/>
      <c r="J203" s="1096"/>
      <c r="K203" s="1079"/>
      <c r="L203" s="1082"/>
      <c r="M203" s="1084"/>
      <c r="N203" s="1100"/>
    </row>
    <row r="204" spans="1:14" s="115" customFormat="1" ht="15.75" customHeight="1">
      <c r="A204" s="1219"/>
      <c r="B204" s="1138"/>
      <c r="C204" s="1189"/>
      <c r="D204" s="1090"/>
      <c r="E204" s="1173"/>
      <c r="F204" s="919" t="s">
        <v>1677</v>
      </c>
      <c r="G204" s="826">
        <v>31.831</v>
      </c>
      <c r="H204" s="826">
        <v>32.551</v>
      </c>
      <c r="I204" s="1221"/>
      <c r="J204" s="1096"/>
      <c r="K204" s="1079"/>
      <c r="L204" s="1082"/>
      <c r="M204" s="1084"/>
      <c r="N204" s="1100"/>
    </row>
    <row r="205" spans="1:14" s="115" customFormat="1" ht="15.75" customHeight="1">
      <c r="A205" s="1219"/>
      <c r="B205" s="1139"/>
      <c r="C205" s="1189"/>
      <c r="D205" s="1090"/>
      <c r="E205" s="1173"/>
      <c r="F205" s="919" t="s">
        <v>1678</v>
      </c>
      <c r="G205" s="826">
        <v>33.128</v>
      </c>
      <c r="H205" s="826">
        <v>36.288</v>
      </c>
      <c r="I205" s="1222"/>
      <c r="J205" s="1096"/>
      <c r="K205" s="1080"/>
      <c r="L205" s="1082"/>
      <c r="M205" s="1085"/>
      <c r="N205" s="1100"/>
    </row>
    <row r="206" spans="1:14" ht="15.75">
      <c r="A206" s="922" t="s">
        <v>419</v>
      </c>
      <c r="B206" s="744">
        <v>2</v>
      </c>
      <c r="C206" s="916" t="s">
        <v>1339</v>
      </c>
      <c r="D206" s="917" t="s">
        <v>1515</v>
      </c>
      <c r="E206" s="918" t="s">
        <v>1674</v>
      </c>
      <c r="F206" s="919" t="s">
        <v>1679</v>
      </c>
      <c r="G206" s="826">
        <v>30.061</v>
      </c>
      <c r="H206" s="826">
        <v>30.254</v>
      </c>
      <c r="I206" s="784">
        <f>H206-G206</f>
        <v>0.1930000000000014</v>
      </c>
      <c r="J206" s="955">
        <v>7.4</v>
      </c>
      <c r="K206" s="951">
        <v>1186.108388180927</v>
      </c>
      <c r="L206" s="951">
        <v>1694000</v>
      </c>
      <c r="M206" s="653">
        <v>5</v>
      </c>
      <c r="N206" s="953">
        <v>56</v>
      </c>
    </row>
    <row r="207" spans="1:14" ht="15.75" customHeight="1">
      <c r="A207" s="922" t="s">
        <v>419</v>
      </c>
      <c r="B207" s="744">
        <v>3</v>
      </c>
      <c r="C207" s="916"/>
      <c r="D207" s="917" t="s">
        <v>1515</v>
      </c>
      <c r="E207" s="918" t="s">
        <v>1521</v>
      </c>
      <c r="F207" s="919" t="s">
        <v>1107</v>
      </c>
      <c r="G207" s="826">
        <v>30.191</v>
      </c>
      <c r="H207" s="826">
        <v>30.731</v>
      </c>
      <c r="I207" s="784">
        <f>H207-G207</f>
        <v>0.5400000000000027</v>
      </c>
      <c r="J207" s="955">
        <v>6.3</v>
      </c>
      <c r="K207" s="951">
        <v>895</v>
      </c>
      <c r="L207" s="951">
        <f>I207*1000*J207*K207</f>
        <v>3044790.0000000154</v>
      </c>
      <c r="M207" s="964">
        <v>4</v>
      </c>
      <c r="N207" s="953">
        <v>55</v>
      </c>
    </row>
    <row r="208" spans="1:14" ht="15.75" customHeight="1">
      <c r="A208" s="922" t="s">
        <v>419</v>
      </c>
      <c r="B208" s="744">
        <v>4</v>
      </c>
      <c r="C208" s="916"/>
      <c r="D208" s="917" t="s">
        <v>1515</v>
      </c>
      <c r="E208" s="918" t="s">
        <v>1674</v>
      </c>
      <c r="F208" s="919" t="s">
        <v>1680</v>
      </c>
      <c r="G208" s="826">
        <v>30.778</v>
      </c>
      <c r="H208" s="826">
        <v>31.831</v>
      </c>
      <c r="I208" s="784">
        <f>H208-G208</f>
        <v>1.0530000000000008</v>
      </c>
      <c r="J208" s="955">
        <v>12.2</v>
      </c>
      <c r="K208" s="951">
        <v>1260</v>
      </c>
      <c r="L208" s="951">
        <f>I208*1000*J208*K208</f>
        <v>16186716.000000011</v>
      </c>
      <c r="M208" s="653" t="s">
        <v>1469</v>
      </c>
      <c r="N208" s="953">
        <v>54</v>
      </c>
    </row>
    <row r="209" spans="1:14" s="115" customFormat="1" ht="15.75">
      <c r="A209" s="922" t="s">
        <v>419</v>
      </c>
      <c r="B209" s="744">
        <v>5</v>
      </c>
      <c r="C209" s="916" t="s">
        <v>1641</v>
      </c>
      <c r="D209" s="917" t="s">
        <v>1515</v>
      </c>
      <c r="E209" s="918" t="s">
        <v>1674</v>
      </c>
      <c r="F209" s="919" t="s">
        <v>1681</v>
      </c>
      <c r="G209" s="826">
        <v>36.288</v>
      </c>
      <c r="H209" s="826">
        <v>36.898</v>
      </c>
      <c r="I209" s="784">
        <f>H209-G209</f>
        <v>0.6100000000000065</v>
      </c>
      <c r="J209" s="912">
        <v>7.4</v>
      </c>
      <c r="K209" s="951">
        <v>991.8032786885246</v>
      </c>
      <c r="L209" s="913">
        <v>4477000</v>
      </c>
      <c r="M209" s="964">
        <v>4</v>
      </c>
      <c r="N209" s="914">
        <v>53</v>
      </c>
    </row>
    <row r="210" spans="1:14" s="115" customFormat="1" ht="15.75">
      <c r="A210" s="922" t="s">
        <v>419</v>
      </c>
      <c r="B210" s="1151">
        <v>6</v>
      </c>
      <c r="C210" s="1189" t="s">
        <v>1673</v>
      </c>
      <c r="D210" s="1090" t="s">
        <v>1515</v>
      </c>
      <c r="E210" s="1173" t="s">
        <v>1682</v>
      </c>
      <c r="F210" s="1103" t="s">
        <v>1506</v>
      </c>
      <c r="G210" s="826">
        <v>26.369</v>
      </c>
      <c r="H210" s="826">
        <v>26.659</v>
      </c>
      <c r="I210" s="1093">
        <v>1.167</v>
      </c>
      <c r="J210" s="1096">
        <v>7.6</v>
      </c>
      <c r="K210" s="1118">
        <v>1469.8515063365357</v>
      </c>
      <c r="L210" s="1082">
        <v>13036406.98</v>
      </c>
      <c r="M210" s="1133">
        <v>5</v>
      </c>
      <c r="N210" s="1149">
        <v>53</v>
      </c>
    </row>
    <row r="211" spans="1:14" s="115" customFormat="1" ht="15.75" customHeight="1">
      <c r="A211" s="922" t="s">
        <v>419</v>
      </c>
      <c r="B211" s="1139"/>
      <c r="C211" s="1189"/>
      <c r="D211" s="1090"/>
      <c r="E211" s="1173"/>
      <c r="F211" s="1103"/>
      <c r="G211" s="826">
        <v>26.71</v>
      </c>
      <c r="H211" s="826">
        <v>27.587</v>
      </c>
      <c r="I211" s="1095"/>
      <c r="J211" s="1096"/>
      <c r="K211" s="1080"/>
      <c r="L211" s="1082"/>
      <c r="M211" s="1132"/>
      <c r="N211" s="1149"/>
    </row>
    <row r="212" spans="1:14" s="115" customFormat="1" ht="15.75">
      <c r="A212" s="922" t="s">
        <v>419</v>
      </c>
      <c r="B212" s="744">
        <v>7</v>
      </c>
      <c r="C212" s="916" t="s">
        <v>1683</v>
      </c>
      <c r="D212" s="917" t="s">
        <v>1515</v>
      </c>
      <c r="E212" s="918" t="s">
        <v>1684</v>
      </c>
      <c r="F212" s="919" t="s">
        <v>1685</v>
      </c>
      <c r="G212" s="826">
        <v>16.976</v>
      </c>
      <c r="H212" s="826">
        <v>18.651</v>
      </c>
      <c r="I212" s="784">
        <f aca="true" t="shared" si="11" ref="I212:I235">H212-G212</f>
        <v>1.6750000000000007</v>
      </c>
      <c r="J212" s="912">
        <v>5.5</v>
      </c>
      <c r="K212" s="913">
        <v>862.7732591587518</v>
      </c>
      <c r="L212" s="913">
        <v>7948298.65</v>
      </c>
      <c r="M212" s="795">
        <v>5</v>
      </c>
      <c r="N212" s="914">
        <v>48</v>
      </c>
    </row>
    <row r="213" spans="1:14" ht="15.75" customHeight="1">
      <c r="A213" s="922" t="s">
        <v>419</v>
      </c>
      <c r="B213" s="744">
        <v>8</v>
      </c>
      <c r="C213" s="916"/>
      <c r="D213" s="917" t="s">
        <v>1515</v>
      </c>
      <c r="E213" s="918" t="s">
        <v>1521</v>
      </c>
      <c r="F213" s="919" t="s">
        <v>570</v>
      </c>
      <c r="G213" s="826">
        <v>8.48</v>
      </c>
      <c r="H213" s="826">
        <v>8.76</v>
      </c>
      <c r="I213" s="784">
        <f t="shared" si="11"/>
        <v>0.27999999999999936</v>
      </c>
      <c r="J213" s="955">
        <v>5.5</v>
      </c>
      <c r="K213" s="951">
        <v>1260</v>
      </c>
      <c r="L213" s="951">
        <f>I213*1000*J213*K213</f>
        <v>1940399.9999999958</v>
      </c>
      <c r="M213" s="964" t="s">
        <v>1469</v>
      </c>
      <c r="N213" s="953">
        <v>48</v>
      </c>
    </row>
    <row r="214" spans="1:14" ht="15.75">
      <c r="A214" s="922" t="s">
        <v>419</v>
      </c>
      <c r="B214" s="744">
        <v>9</v>
      </c>
      <c r="C214" s="916" t="s">
        <v>1339</v>
      </c>
      <c r="D214" s="917" t="s">
        <v>1515</v>
      </c>
      <c r="E214" s="918" t="s">
        <v>1616</v>
      </c>
      <c r="F214" s="919" t="s">
        <v>1686</v>
      </c>
      <c r="G214" s="826">
        <v>20.653</v>
      </c>
      <c r="H214" s="826">
        <v>21.048</v>
      </c>
      <c r="I214" s="784">
        <f t="shared" si="11"/>
        <v>0.3949999999999996</v>
      </c>
      <c r="J214" s="955">
        <v>10</v>
      </c>
      <c r="K214" s="951">
        <v>796.4556962025316</v>
      </c>
      <c r="L214" s="951">
        <v>3146000</v>
      </c>
      <c r="M214" s="964">
        <v>4</v>
      </c>
      <c r="N214" s="953">
        <v>46</v>
      </c>
    </row>
    <row r="215" spans="1:14" ht="15">
      <c r="A215" s="1224" t="s">
        <v>419</v>
      </c>
      <c r="B215" s="1151">
        <v>10</v>
      </c>
      <c r="C215" s="1152"/>
      <c r="D215" s="1112" t="s">
        <v>1515</v>
      </c>
      <c r="E215" s="918" t="s">
        <v>1687</v>
      </c>
      <c r="F215" s="919" t="s">
        <v>1688</v>
      </c>
      <c r="G215" s="826">
        <v>13.324</v>
      </c>
      <c r="H215" s="826">
        <v>13.464</v>
      </c>
      <c r="I215" s="784">
        <f t="shared" si="11"/>
        <v>0.14000000000000057</v>
      </c>
      <c r="J215" s="955">
        <v>6.4</v>
      </c>
      <c r="K215" s="951">
        <v>650</v>
      </c>
      <c r="L215" s="951">
        <f>I215*1000*J215*K215</f>
        <v>582400.0000000023</v>
      </c>
      <c r="M215" s="1125" t="s">
        <v>1469</v>
      </c>
      <c r="N215" s="1127">
        <v>43</v>
      </c>
    </row>
    <row r="216" spans="1:14" ht="15">
      <c r="A216" s="1225"/>
      <c r="B216" s="1139"/>
      <c r="C216" s="1154"/>
      <c r="D216" s="1114"/>
      <c r="E216" s="918" t="s">
        <v>1674</v>
      </c>
      <c r="F216" s="919" t="s">
        <v>1689</v>
      </c>
      <c r="G216" s="826">
        <v>50.458</v>
      </c>
      <c r="H216" s="826">
        <v>50.578</v>
      </c>
      <c r="I216" s="784">
        <f>H216-G216</f>
        <v>0.12000000000000455</v>
      </c>
      <c r="J216" s="955">
        <v>6.6</v>
      </c>
      <c r="K216" s="951">
        <v>895</v>
      </c>
      <c r="L216" s="951">
        <f>I216*1000*J216*K216</f>
        <v>708840.0000000269</v>
      </c>
      <c r="M216" s="1126"/>
      <c r="N216" s="1128"/>
    </row>
    <row r="217" spans="1:16" ht="15">
      <c r="A217" s="1224" t="s">
        <v>419</v>
      </c>
      <c r="B217" s="1151">
        <v>11</v>
      </c>
      <c r="C217" s="1152"/>
      <c r="D217" s="1112" t="s">
        <v>1515</v>
      </c>
      <c r="E217" s="1115" t="s">
        <v>1674</v>
      </c>
      <c r="F217" s="1104" t="s">
        <v>1690</v>
      </c>
      <c r="G217" s="826">
        <v>11.821</v>
      </c>
      <c r="H217" s="826">
        <v>13.301</v>
      </c>
      <c r="I217" s="784">
        <f t="shared" si="11"/>
        <v>1.4800000000000004</v>
      </c>
      <c r="J217" s="955">
        <v>6.8</v>
      </c>
      <c r="K217" s="951">
        <v>1260</v>
      </c>
      <c r="L217" s="1118">
        <v>19844220</v>
      </c>
      <c r="M217" s="1133" t="s">
        <v>1469</v>
      </c>
      <c r="N217" s="1127">
        <v>42</v>
      </c>
      <c r="P217" s="654"/>
    </row>
    <row r="218" spans="1:14" ht="15">
      <c r="A218" s="1225"/>
      <c r="B218" s="1139"/>
      <c r="C218" s="1154"/>
      <c r="D218" s="1114"/>
      <c r="E218" s="1117"/>
      <c r="F218" s="1105"/>
      <c r="G218" s="826">
        <v>13.301</v>
      </c>
      <c r="H218" s="826">
        <v>14.461</v>
      </c>
      <c r="I218" s="784">
        <f>H218-G218</f>
        <v>1.1600000000000001</v>
      </c>
      <c r="J218" s="955">
        <v>6.9</v>
      </c>
      <c r="K218" s="951">
        <v>895</v>
      </c>
      <c r="L218" s="1080"/>
      <c r="M218" s="1132"/>
      <c r="N218" s="1128"/>
    </row>
    <row r="219" spans="1:14" ht="15">
      <c r="A219" s="1224" t="s">
        <v>419</v>
      </c>
      <c r="B219" s="1151">
        <v>12</v>
      </c>
      <c r="C219" s="1152"/>
      <c r="D219" s="1112" t="s">
        <v>1515</v>
      </c>
      <c r="E219" s="1115" t="s">
        <v>1616</v>
      </c>
      <c r="F219" s="1104" t="s">
        <v>1691</v>
      </c>
      <c r="G219" s="826">
        <v>2.43</v>
      </c>
      <c r="H219" s="826">
        <v>2.53</v>
      </c>
      <c r="I219" s="784">
        <f t="shared" si="11"/>
        <v>0.09999999999999964</v>
      </c>
      <c r="J219" s="955">
        <v>5</v>
      </c>
      <c r="K219" s="1118">
        <v>895</v>
      </c>
      <c r="L219" s="1118">
        <v>21343960</v>
      </c>
      <c r="M219" s="1125">
        <v>4</v>
      </c>
      <c r="N219" s="1127">
        <v>41</v>
      </c>
    </row>
    <row r="220" spans="1:16" ht="15">
      <c r="A220" s="1226"/>
      <c r="B220" s="1138"/>
      <c r="C220" s="1153"/>
      <c r="D220" s="1113"/>
      <c r="E220" s="1116"/>
      <c r="F220" s="1105"/>
      <c r="G220" s="826">
        <v>3.13</v>
      </c>
      <c r="H220" s="826">
        <v>3.25</v>
      </c>
      <c r="I220" s="784">
        <f t="shared" si="11"/>
        <v>0.1200000000000001</v>
      </c>
      <c r="J220" s="955">
        <v>5</v>
      </c>
      <c r="K220" s="1079"/>
      <c r="L220" s="1079"/>
      <c r="M220" s="1129"/>
      <c r="N220" s="1130"/>
      <c r="P220" s="654"/>
    </row>
    <row r="221" spans="1:14" ht="15">
      <c r="A221" s="1226"/>
      <c r="B221" s="1138"/>
      <c r="C221" s="1153"/>
      <c r="D221" s="1113"/>
      <c r="E221" s="1116"/>
      <c r="F221" s="919" t="s">
        <v>1692</v>
      </c>
      <c r="G221" s="826">
        <v>3.39</v>
      </c>
      <c r="H221" s="826">
        <v>5.73</v>
      </c>
      <c r="I221" s="784">
        <f t="shared" si="11"/>
        <v>2.3400000000000003</v>
      </c>
      <c r="J221" s="955">
        <v>5</v>
      </c>
      <c r="K221" s="1079"/>
      <c r="L221" s="1079"/>
      <c r="M221" s="1129"/>
      <c r="N221" s="1130"/>
    </row>
    <row r="222" spans="1:14" ht="15">
      <c r="A222" s="1226"/>
      <c r="B222" s="1138"/>
      <c r="C222" s="1153"/>
      <c r="D222" s="1113"/>
      <c r="E222" s="1116"/>
      <c r="F222" s="919" t="s">
        <v>1693</v>
      </c>
      <c r="G222" s="826">
        <v>6.53</v>
      </c>
      <c r="H222" s="826">
        <v>7.03</v>
      </c>
      <c r="I222" s="784">
        <f t="shared" si="11"/>
        <v>0.5</v>
      </c>
      <c r="J222" s="955">
        <v>4.8</v>
      </c>
      <c r="K222" s="1079"/>
      <c r="L222" s="1079"/>
      <c r="M222" s="1129"/>
      <c r="N222" s="1130"/>
    </row>
    <row r="223" spans="1:14" s="115" customFormat="1" ht="15">
      <c r="A223" s="1226"/>
      <c r="B223" s="1138"/>
      <c r="C223" s="1153"/>
      <c r="D223" s="1113"/>
      <c r="E223" s="1116"/>
      <c r="F223" s="1104" t="s">
        <v>1694</v>
      </c>
      <c r="G223" s="826">
        <v>7.89</v>
      </c>
      <c r="H223" s="826">
        <v>8.11</v>
      </c>
      <c r="I223" s="784">
        <f t="shared" si="11"/>
        <v>0.21999999999999975</v>
      </c>
      <c r="J223" s="912">
        <v>4.8</v>
      </c>
      <c r="K223" s="1079"/>
      <c r="L223" s="1079"/>
      <c r="M223" s="1129"/>
      <c r="N223" s="1130"/>
    </row>
    <row r="224" spans="1:14" s="115" customFormat="1" ht="15">
      <c r="A224" s="1226"/>
      <c r="B224" s="1138"/>
      <c r="C224" s="1153"/>
      <c r="D224" s="1113"/>
      <c r="E224" s="1116"/>
      <c r="F224" s="1155"/>
      <c r="G224" s="826">
        <v>8.11</v>
      </c>
      <c r="H224" s="826">
        <v>8.72</v>
      </c>
      <c r="I224" s="784">
        <f>H224-G224</f>
        <v>0.6100000000000012</v>
      </c>
      <c r="J224" s="912">
        <v>5.2</v>
      </c>
      <c r="K224" s="1079"/>
      <c r="L224" s="1079"/>
      <c r="M224" s="1129"/>
      <c r="N224" s="1130"/>
    </row>
    <row r="225" spans="1:14" s="115" customFormat="1" ht="15">
      <c r="A225" s="1225"/>
      <c r="B225" s="1139"/>
      <c r="C225" s="1154"/>
      <c r="D225" s="1114"/>
      <c r="E225" s="1117"/>
      <c r="F225" s="1105"/>
      <c r="G225" s="826">
        <v>8.88</v>
      </c>
      <c r="H225" s="826">
        <v>9.73</v>
      </c>
      <c r="I225" s="784">
        <f t="shared" si="11"/>
        <v>0.8499999999999996</v>
      </c>
      <c r="J225" s="912">
        <v>5.2</v>
      </c>
      <c r="K225" s="1080"/>
      <c r="L225" s="1080"/>
      <c r="M225" s="1126"/>
      <c r="N225" s="1128"/>
    </row>
    <row r="226" spans="1:14" ht="15.75">
      <c r="A226" s="922" t="s">
        <v>419</v>
      </c>
      <c r="B226" s="744">
        <v>13</v>
      </c>
      <c r="C226" s="916"/>
      <c r="D226" s="917" t="s">
        <v>1515</v>
      </c>
      <c r="E226" s="918" t="s">
        <v>1684</v>
      </c>
      <c r="F226" s="919" t="s">
        <v>1695</v>
      </c>
      <c r="G226" s="826">
        <v>21.996</v>
      </c>
      <c r="H226" s="826">
        <v>22.836</v>
      </c>
      <c r="I226" s="784">
        <f t="shared" si="11"/>
        <v>0.8399999999999999</v>
      </c>
      <c r="J226" s="955">
        <v>5.2</v>
      </c>
      <c r="K226" s="951">
        <v>1260</v>
      </c>
      <c r="L226" s="951">
        <f>I226*1000*J226*K226</f>
        <v>5503680</v>
      </c>
      <c r="M226" s="964">
        <v>4.5</v>
      </c>
      <c r="N226" s="953">
        <v>36</v>
      </c>
    </row>
    <row r="227" spans="1:14" ht="15">
      <c r="A227" s="1224" t="s">
        <v>419</v>
      </c>
      <c r="B227" s="1151">
        <v>14</v>
      </c>
      <c r="C227" s="1152"/>
      <c r="D227" s="1112" t="s">
        <v>1515</v>
      </c>
      <c r="E227" s="1115" t="s">
        <v>1674</v>
      </c>
      <c r="F227" s="1104" t="s">
        <v>1696</v>
      </c>
      <c r="G227" s="826">
        <v>15.601</v>
      </c>
      <c r="H227" s="826">
        <v>15.781</v>
      </c>
      <c r="I227" s="784">
        <f t="shared" si="11"/>
        <v>0.17999999999999972</v>
      </c>
      <c r="J227" s="955">
        <v>6.8</v>
      </c>
      <c r="K227" s="1118">
        <v>895</v>
      </c>
      <c r="L227" s="1118">
        <v>6416560</v>
      </c>
      <c r="M227" s="1125" t="s">
        <v>1469</v>
      </c>
      <c r="N227" s="1127">
        <v>35</v>
      </c>
    </row>
    <row r="228" spans="1:16" ht="15">
      <c r="A228" s="1226"/>
      <c r="B228" s="1138"/>
      <c r="C228" s="1153"/>
      <c r="D228" s="1113"/>
      <c r="E228" s="1116"/>
      <c r="F228" s="1105"/>
      <c r="G228" s="826">
        <v>15.881</v>
      </c>
      <c r="H228" s="826">
        <v>16.021</v>
      </c>
      <c r="I228" s="784">
        <f t="shared" si="11"/>
        <v>0.14000000000000057</v>
      </c>
      <c r="J228" s="955">
        <v>6.8</v>
      </c>
      <c r="K228" s="1079"/>
      <c r="L228" s="1079"/>
      <c r="M228" s="1129"/>
      <c r="N228" s="1130"/>
      <c r="P228" s="654"/>
    </row>
    <row r="229" spans="1:16" ht="15">
      <c r="A229" s="1226"/>
      <c r="B229" s="1138"/>
      <c r="C229" s="1153"/>
      <c r="D229" s="1113"/>
      <c r="E229" s="1116"/>
      <c r="F229" s="1104" t="s">
        <v>1697</v>
      </c>
      <c r="G229" s="826">
        <v>16.221</v>
      </c>
      <c r="H229" s="826">
        <v>16.361</v>
      </c>
      <c r="I229" s="784">
        <f t="shared" si="11"/>
        <v>0.14000000000000057</v>
      </c>
      <c r="J229" s="955">
        <v>6.8</v>
      </c>
      <c r="K229" s="1079"/>
      <c r="L229" s="1079"/>
      <c r="M229" s="1129"/>
      <c r="N229" s="1130"/>
      <c r="P229" s="654"/>
    </row>
    <row r="230" spans="1:14" ht="15">
      <c r="A230" s="1226"/>
      <c r="B230" s="1138"/>
      <c r="C230" s="1153"/>
      <c r="D230" s="1113"/>
      <c r="E230" s="1116"/>
      <c r="F230" s="1105"/>
      <c r="G230" s="826">
        <v>16.661</v>
      </c>
      <c r="H230" s="826">
        <v>16.861</v>
      </c>
      <c r="I230" s="784">
        <f t="shared" si="11"/>
        <v>0.1999999999999993</v>
      </c>
      <c r="J230" s="955">
        <v>6.8</v>
      </c>
      <c r="K230" s="1080"/>
      <c r="L230" s="1079"/>
      <c r="M230" s="1129"/>
      <c r="N230" s="1130"/>
    </row>
    <row r="231" spans="1:14" ht="15">
      <c r="A231" s="1226"/>
      <c r="B231" s="1138"/>
      <c r="C231" s="1153"/>
      <c r="D231" s="1113"/>
      <c r="E231" s="1116"/>
      <c r="F231" s="919" t="s">
        <v>1698</v>
      </c>
      <c r="G231" s="826">
        <v>18.401</v>
      </c>
      <c r="H231" s="826">
        <v>18.821</v>
      </c>
      <c r="I231" s="784">
        <f>H231-G231</f>
        <v>0.4200000000000017</v>
      </c>
      <c r="J231" s="955">
        <v>7.1</v>
      </c>
      <c r="K231" s="1118">
        <v>650</v>
      </c>
      <c r="L231" s="1079"/>
      <c r="M231" s="1129"/>
      <c r="N231" s="1130"/>
    </row>
    <row r="232" spans="1:14" ht="15">
      <c r="A232" s="1225"/>
      <c r="B232" s="1139"/>
      <c r="C232" s="1154"/>
      <c r="D232" s="1114"/>
      <c r="E232" s="1117"/>
      <c r="F232" s="919" t="s">
        <v>1699</v>
      </c>
      <c r="G232" s="826">
        <v>21.281</v>
      </c>
      <c r="H232" s="826">
        <v>21.381</v>
      </c>
      <c r="I232" s="784">
        <f>H232-G232</f>
        <v>0.10000000000000142</v>
      </c>
      <c r="J232" s="955">
        <v>7.1</v>
      </c>
      <c r="K232" s="1080"/>
      <c r="L232" s="1080"/>
      <c r="M232" s="1126"/>
      <c r="N232" s="1128"/>
    </row>
    <row r="233" spans="1:16" ht="15">
      <c r="A233" s="1224" t="s">
        <v>419</v>
      </c>
      <c r="B233" s="1151">
        <v>15</v>
      </c>
      <c r="C233" s="1152"/>
      <c r="D233" s="1112" t="s">
        <v>1515</v>
      </c>
      <c r="E233" s="1115" t="s">
        <v>1521</v>
      </c>
      <c r="F233" s="919" t="s">
        <v>570</v>
      </c>
      <c r="G233" s="826">
        <v>8.76</v>
      </c>
      <c r="H233" s="826">
        <v>11.716</v>
      </c>
      <c r="I233" s="784">
        <f t="shared" si="11"/>
        <v>2.9559999999999995</v>
      </c>
      <c r="J233" s="955">
        <v>5.6</v>
      </c>
      <c r="K233" s="1118">
        <v>650</v>
      </c>
      <c r="L233" s="1118">
        <v>25043200</v>
      </c>
      <c r="M233" s="1133" t="s">
        <v>1469</v>
      </c>
      <c r="N233" s="1127">
        <v>34</v>
      </c>
      <c r="P233" s="654"/>
    </row>
    <row r="234" spans="1:14" ht="15">
      <c r="A234" s="1225"/>
      <c r="B234" s="1139"/>
      <c r="C234" s="1154"/>
      <c r="D234" s="1114"/>
      <c r="E234" s="1117"/>
      <c r="F234" s="919" t="s">
        <v>826</v>
      </c>
      <c r="G234" s="826">
        <v>11.716</v>
      </c>
      <c r="H234" s="826">
        <v>15.64</v>
      </c>
      <c r="I234" s="784">
        <f t="shared" si="11"/>
        <v>3.9240000000000013</v>
      </c>
      <c r="J234" s="955">
        <v>5.6</v>
      </c>
      <c r="K234" s="1080"/>
      <c r="L234" s="1080"/>
      <c r="M234" s="1132"/>
      <c r="N234" s="1128"/>
    </row>
    <row r="235" spans="1:14" ht="16.5" thickBot="1">
      <c r="A235" s="922" t="s">
        <v>419</v>
      </c>
      <c r="B235" s="698">
        <v>16</v>
      </c>
      <c r="C235" s="843"/>
      <c r="D235" s="700" t="s">
        <v>1515</v>
      </c>
      <c r="E235" s="861" t="s">
        <v>1594</v>
      </c>
      <c r="F235" s="816" t="s">
        <v>1700</v>
      </c>
      <c r="G235" s="883">
        <v>3.945</v>
      </c>
      <c r="H235" s="883">
        <v>4.065</v>
      </c>
      <c r="I235" s="817">
        <f t="shared" si="11"/>
        <v>0.12000000000000055</v>
      </c>
      <c r="J235" s="659">
        <v>6</v>
      </c>
      <c r="K235" s="747">
        <v>650</v>
      </c>
      <c r="L235" s="747">
        <f>I235*1000*J235*K235</f>
        <v>468000.00000000215</v>
      </c>
      <c r="M235" s="748">
        <v>5</v>
      </c>
      <c r="N235" s="862">
        <v>30</v>
      </c>
    </row>
    <row r="236" spans="1:14" ht="16.5" thickBot="1">
      <c r="A236" s="886"/>
      <c r="B236" s="873"/>
      <c r="C236" s="874"/>
      <c r="D236" s="874"/>
      <c r="E236" s="874"/>
      <c r="F236" s="876"/>
      <c r="G236" s="887"/>
      <c r="H236" s="887"/>
      <c r="I236" s="726">
        <f>SUM(I201:I235)</f>
        <v>28.216000000000026</v>
      </c>
      <c r="J236" s="665" t="s">
        <v>93</v>
      </c>
      <c r="K236" s="878"/>
      <c r="L236" s="667">
        <f>SUM(L201:L235)</f>
        <v>174043755.45000005</v>
      </c>
      <c r="M236" s="879"/>
      <c r="N236" s="880"/>
    </row>
    <row r="237" spans="1:14" ht="11.25" customHeight="1" thickBot="1">
      <c r="A237" s="614"/>
      <c r="B237" s="614"/>
      <c r="C237" s="615"/>
      <c r="D237" s="615"/>
      <c r="E237" s="615"/>
      <c r="F237" s="766"/>
      <c r="G237" s="767"/>
      <c r="H237" s="767"/>
      <c r="I237" s="768"/>
      <c r="J237" s="615"/>
      <c r="K237" s="618"/>
      <c r="L237" s="618"/>
      <c r="M237" s="615"/>
      <c r="N237" s="615"/>
    </row>
    <row r="238" spans="1:14" ht="16.5" thickBot="1">
      <c r="A238" s="614"/>
      <c r="B238" s="614"/>
      <c r="C238" s="615"/>
      <c r="D238" s="615"/>
      <c r="E238" s="615"/>
      <c r="F238" s="766"/>
      <c r="G238" s="1227" t="s">
        <v>1511</v>
      </c>
      <c r="H238" s="1228"/>
      <c r="I238" s="758">
        <f>SUM(I236,I194,I175,I140,I113,I93,I67)</f>
        <v>218.669</v>
      </c>
      <c r="J238" s="759"/>
      <c r="K238" s="902" t="s">
        <v>1512</v>
      </c>
      <c r="L238" s="888">
        <f>SUM(L236,L194,L175,L140,L113,L93,L67)</f>
        <v>1523774685.9299998</v>
      </c>
      <c r="M238" s="615"/>
      <c r="N238" s="615"/>
    </row>
    <row r="239" spans="1:16" s="130" customFormat="1" ht="27" customHeight="1">
      <c r="A239" s="1066">
        <v>18</v>
      </c>
      <c r="B239" s="1066"/>
      <c r="C239" s="1066"/>
      <c r="D239" s="1066"/>
      <c r="E239" s="1066"/>
      <c r="F239" s="1066"/>
      <c r="G239" s="1066"/>
      <c r="H239" s="1066"/>
      <c r="I239" s="1066"/>
      <c r="J239" s="1066"/>
      <c r="K239" s="1066"/>
      <c r="L239" s="1066"/>
      <c r="M239" s="1066"/>
      <c r="N239" s="1066"/>
      <c r="P239" s="813"/>
    </row>
    <row r="240" spans="1:14" ht="15.75">
      <c r="A240" s="614"/>
      <c r="B240" s="614"/>
      <c r="C240" s="615"/>
      <c r="D240" s="615"/>
      <c r="E240" s="615"/>
      <c r="F240" s="766"/>
      <c r="G240" s="767"/>
      <c r="H240" s="767"/>
      <c r="I240" s="768"/>
      <c r="J240" s="615"/>
      <c r="K240" s="618"/>
      <c r="L240" s="618"/>
      <c r="M240" s="615"/>
      <c r="N240" s="615"/>
    </row>
    <row r="241" spans="1:14" ht="15.75">
      <c r="A241" s="614"/>
      <c r="B241" s="614"/>
      <c r="C241" s="615"/>
      <c r="D241" s="615"/>
      <c r="E241" s="615"/>
      <c r="F241" s="766"/>
      <c r="G241" s="767"/>
      <c r="H241" s="767"/>
      <c r="I241" s="768"/>
      <c r="J241" s="615"/>
      <c r="K241" s="618"/>
      <c r="L241" s="618"/>
      <c r="M241" s="615"/>
      <c r="N241" s="615"/>
    </row>
    <row r="242" spans="1:14" ht="15.75">
      <c r="A242" s="614"/>
      <c r="B242" s="614"/>
      <c r="C242" s="615"/>
      <c r="D242" s="615"/>
      <c r="E242" s="615"/>
      <c r="F242" s="766"/>
      <c r="G242" s="767"/>
      <c r="H242" s="767"/>
      <c r="I242" s="768"/>
      <c r="J242" s="615"/>
      <c r="K242" s="618"/>
      <c r="L242" s="618"/>
      <c r="M242" s="615"/>
      <c r="N242" s="615"/>
    </row>
    <row r="243" spans="1:14" ht="15.75">
      <c r="A243" s="614"/>
      <c r="B243" s="614"/>
      <c r="C243" s="615"/>
      <c r="D243" s="615"/>
      <c r="E243" s="615"/>
      <c r="F243" s="766"/>
      <c r="G243" s="767"/>
      <c r="H243" s="767"/>
      <c r="I243" s="768"/>
      <c r="J243" s="615"/>
      <c r="K243" s="618"/>
      <c r="L243" s="618"/>
      <c r="M243" s="615"/>
      <c r="N243" s="615"/>
    </row>
    <row r="244" spans="1:14" ht="15.75">
      <c r="A244" s="614"/>
      <c r="B244" s="614"/>
      <c r="C244" s="615"/>
      <c r="D244" s="615"/>
      <c r="E244" s="615"/>
      <c r="F244" s="766"/>
      <c r="G244" s="767"/>
      <c r="H244" s="767"/>
      <c r="I244" s="768"/>
      <c r="J244" s="615"/>
      <c r="K244" s="618"/>
      <c r="L244" s="618"/>
      <c r="M244" s="615"/>
      <c r="N244" s="615"/>
    </row>
    <row r="245" spans="1:14" ht="15.75">
      <c r="A245" s="614"/>
      <c r="B245" s="614"/>
      <c r="C245" s="615"/>
      <c r="D245" s="615"/>
      <c r="E245" s="615"/>
      <c r="F245" s="766"/>
      <c r="G245" s="767"/>
      <c r="H245" s="767"/>
      <c r="I245" s="768"/>
      <c r="J245" s="615"/>
      <c r="K245" s="618"/>
      <c r="L245" s="618"/>
      <c r="M245" s="615"/>
      <c r="N245" s="615"/>
    </row>
    <row r="246" spans="1:14" ht="15.75">
      <c r="A246" s="614"/>
      <c r="B246" s="614"/>
      <c r="C246" s="615"/>
      <c r="D246" s="615"/>
      <c r="E246" s="615"/>
      <c r="F246" s="766"/>
      <c r="G246" s="767"/>
      <c r="H246" s="767"/>
      <c r="I246" s="768"/>
      <c r="J246" s="615"/>
      <c r="K246" s="618"/>
      <c r="L246" s="618"/>
      <c r="M246" s="615"/>
      <c r="N246" s="615"/>
    </row>
    <row r="247" spans="1:14" ht="15.75">
      <c r="A247" s="614"/>
      <c r="B247" s="614"/>
      <c r="C247" s="615"/>
      <c r="D247" s="615"/>
      <c r="E247" s="615"/>
      <c r="F247" s="766"/>
      <c r="G247" s="767"/>
      <c r="H247" s="767"/>
      <c r="I247" s="768"/>
      <c r="J247" s="615"/>
      <c r="K247" s="618"/>
      <c r="L247" s="618"/>
      <c r="M247" s="615"/>
      <c r="N247" s="615"/>
    </row>
    <row r="248" spans="1:14" ht="15.75">
      <c r="A248" s="614"/>
      <c r="B248" s="614"/>
      <c r="C248" s="615"/>
      <c r="D248" s="615"/>
      <c r="E248" s="615"/>
      <c r="F248" s="766"/>
      <c r="G248" s="767"/>
      <c r="H248" s="767"/>
      <c r="I248" s="768"/>
      <c r="J248" s="615"/>
      <c r="K248" s="618"/>
      <c r="L248" s="618"/>
      <c r="M248" s="615"/>
      <c r="N248" s="615"/>
    </row>
    <row r="249" spans="1:14" ht="15.75">
      <c r="A249" s="614"/>
      <c r="B249" s="614"/>
      <c r="C249" s="615"/>
      <c r="D249" s="615"/>
      <c r="E249" s="615"/>
      <c r="F249" s="766"/>
      <c r="G249" s="767"/>
      <c r="H249" s="767"/>
      <c r="I249" s="768"/>
      <c r="J249" s="615"/>
      <c r="K249" s="618"/>
      <c r="L249" s="618"/>
      <c r="M249" s="615"/>
      <c r="N249" s="615"/>
    </row>
    <row r="250" spans="1:14" ht="15.75">
      <c r="A250" s="614"/>
      <c r="B250" s="614"/>
      <c r="C250" s="615"/>
      <c r="D250" s="615"/>
      <c r="E250" s="615"/>
      <c r="F250" s="766"/>
      <c r="G250" s="767"/>
      <c r="H250" s="767"/>
      <c r="I250" s="768"/>
      <c r="J250" s="615"/>
      <c r="K250" s="618"/>
      <c r="L250" s="618"/>
      <c r="M250" s="615"/>
      <c r="N250" s="615"/>
    </row>
    <row r="251" spans="1:14" ht="15.75">
      <c r="A251" s="614"/>
      <c r="B251" s="614"/>
      <c r="C251" s="615"/>
      <c r="D251" s="615"/>
      <c r="E251" s="615"/>
      <c r="F251" s="766"/>
      <c r="G251" s="767"/>
      <c r="H251" s="767"/>
      <c r="I251" s="768"/>
      <c r="J251" s="615"/>
      <c r="K251" s="618"/>
      <c r="L251" s="618"/>
      <c r="M251" s="615"/>
      <c r="N251" s="615"/>
    </row>
    <row r="252" spans="1:14" ht="15.75">
      <c r="A252" s="614"/>
      <c r="B252" s="614"/>
      <c r="C252" s="615"/>
      <c r="D252" s="615"/>
      <c r="E252" s="615"/>
      <c r="F252" s="766"/>
      <c r="G252" s="767"/>
      <c r="H252" s="767"/>
      <c r="I252" s="768"/>
      <c r="J252" s="615"/>
      <c r="K252" s="618"/>
      <c r="L252" s="618"/>
      <c r="M252" s="615"/>
      <c r="N252" s="615"/>
    </row>
    <row r="253" spans="1:14" ht="15.75">
      <c r="A253" s="614"/>
      <c r="B253" s="614"/>
      <c r="C253" s="615"/>
      <c r="D253" s="615"/>
      <c r="E253" s="615"/>
      <c r="F253" s="766"/>
      <c r="G253" s="767"/>
      <c r="H253" s="767"/>
      <c r="I253" s="768"/>
      <c r="J253" s="615"/>
      <c r="K253" s="618"/>
      <c r="L253" s="618"/>
      <c r="M253" s="615"/>
      <c r="N253" s="615"/>
    </row>
    <row r="254" spans="1:14" ht="15.75">
      <c r="A254" s="614"/>
      <c r="B254" s="614"/>
      <c r="C254" s="615"/>
      <c r="D254" s="615"/>
      <c r="E254" s="615"/>
      <c r="F254" s="766"/>
      <c r="G254" s="767"/>
      <c r="H254" s="767"/>
      <c r="I254" s="768"/>
      <c r="J254" s="615"/>
      <c r="K254" s="618"/>
      <c r="L254" s="618"/>
      <c r="M254" s="615"/>
      <c r="N254" s="615"/>
    </row>
    <row r="255" spans="1:14" ht="15.75">
      <c r="A255" s="614"/>
      <c r="B255" s="614"/>
      <c r="C255" s="615"/>
      <c r="D255" s="615"/>
      <c r="E255" s="615"/>
      <c r="F255" s="766"/>
      <c r="G255" s="767"/>
      <c r="H255" s="767"/>
      <c r="I255" s="768"/>
      <c r="J255" s="615"/>
      <c r="K255" s="618"/>
      <c r="L255" s="618"/>
      <c r="M255" s="615"/>
      <c r="N255" s="615"/>
    </row>
    <row r="256" spans="1:14" ht="15.75">
      <c r="A256" s="614"/>
      <c r="B256" s="614"/>
      <c r="C256" s="615"/>
      <c r="D256" s="615"/>
      <c r="E256" s="615"/>
      <c r="F256" s="766"/>
      <c r="G256" s="767"/>
      <c r="H256" s="767"/>
      <c r="I256" s="768"/>
      <c r="J256" s="615"/>
      <c r="K256" s="618"/>
      <c r="L256" s="618"/>
      <c r="M256" s="615"/>
      <c r="N256" s="615"/>
    </row>
    <row r="257" spans="1:14" ht="15.75">
      <c r="A257" s="614"/>
      <c r="B257" s="614"/>
      <c r="C257" s="615"/>
      <c r="D257" s="615"/>
      <c r="E257" s="615"/>
      <c r="F257" s="766"/>
      <c r="G257" s="767"/>
      <c r="H257" s="767"/>
      <c r="I257" s="768"/>
      <c r="J257" s="615"/>
      <c r="K257" s="618"/>
      <c r="L257" s="618"/>
      <c r="M257" s="615"/>
      <c r="N257" s="615"/>
    </row>
    <row r="258" spans="1:14" ht="15.75">
      <c r="A258" s="614"/>
      <c r="B258" s="614"/>
      <c r="C258" s="615"/>
      <c r="D258" s="615"/>
      <c r="E258" s="615"/>
      <c r="F258" s="766"/>
      <c r="G258" s="767"/>
      <c r="H258" s="767"/>
      <c r="I258" s="768"/>
      <c r="J258" s="615"/>
      <c r="K258" s="618"/>
      <c r="L258" s="618"/>
      <c r="M258" s="615"/>
      <c r="N258" s="615"/>
    </row>
    <row r="259" spans="1:14" ht="15.75">
      <c r="A259" s="614"/>
      <c r="B259" s="614"/>
      <c r="C259" s="615"/>
      <c r="D259" s="615"/>
      <c r="E259" s="615"/>
      <c r="F259" s="766"/>
      <c r="G259" s="767"/>
      <c r="H259" s="767"/>
      <c r="I259" s="768"/>
      <c r="J259" s="615"/>
      <c r="K259" s="618"/>
      <c r="L259" s="618"/>
      <c r="M259" s="615"/>
      <c r="N259" s="615"/>
    </row>
    <row r="260" spans="1:14" ht="15.75">
      <c r="A260" s="614"/>
      <c r="B260" s="614"/>
      <c r="C260" s="615"/>
      <c r="D260" s="615"/>
      <c r="E260" s="615"/>
      <c r="F260" s="766"/>
      <c r="G260" s="767"/>
      <c r="H260" s="767"/>
      <c r="I260" s="768"/>
      <c r="J260" s="615"/>
      <c r="K260" s="618"/>
      <c r="L260" s="618"/>
      <c r="M260" s="615"/>
      <c r="N260" s="615"/>
    </row>
    <row r="261" spans="1:14" ht="15.75">
      <c r="A261" s="614"/>
      <c r="B261" s="614"/>
      <c r="C261" s="615"/>
      <c r="D261" s="615"/>
      <c r="E261" s="615"/>
      <c r="F261" s="766"/>
      <c r="G261" s="767"/>
      <c r="H261" s="767"/>
      <c r="I261" s="768"/>
      <c r="J261" s="615"/>
      <c r="K261" s="618"/>
      <c r="L261" s="618"/>
      <c r="M261" s="615"/>
      <c r="N261" s="615"/>
    </row>
    <row r="262" spans="1:14" ht="15.75">
      <c r="A262" s="614"/>
      <c r="B262" s="614"/>
      <c r="C262" s="615"/>
      <c r="D262" s="615"/>
      <c r="E262" s="615"/>
      <c r="F262" s="766"/>
      <c r="G262" s="767"/>
      <c r="H262" s="767"/>
      <c r="I262" s="768"/>
      <c r="J262" s="615"/>
      <c r="K262" s="618"/>
      <c r="L262" s="618"/>
      <c r="M262" s="615"/>
      <c r="N262" s="615"/>
    </row>
    <row r="263" spans="1:14" ht="15.75">
      <c r="A263" s="614"/>
      <c r="B263" s="614"/>
      <c r="C263" s="615"/>
      <c r="D263" s="615"/>
      <c r="E263" s="615"/>
      <c r="F263" s="766"/>
      <c r="G263" s="767"/>
      <c r="H263" s="767"/>
      <c r="I263" s="768"/>
      <c r="J263" s="615"/>
      <c r="K263" s="618"/>
      <c r="L263" s="618"/>
      <c r="M263" s="615"/>
      <c r="N263" s="615"/>
    </row>
    <row r="264" spans="1:14" ht="15.75">
      <c r="A264" s="614"/>
      <c r="B264" s="614"/>
      <c r="C264" s="615"/>
      <c r="D264" s="615"/>
      <c r="E264" s="615"/>
      <c r="F264" s="766"/>
      <c r="G264" s="767"/>
      <c r="H264" s="767"/>
      <c r="I264" s="768"/>
      <c r="J264" s="615"/>
      <c r="K264" s="618"/>
      <c r="L264" s="618"/>
      <c r="M264" s="615"/>
      <c r="N264" s="615"/>
    </row>
    <row r="265" spans="1:14" ht="15.75">
      <c r="A265" s="614"/>
      <c r="B265" s="614"/>
      <c r="C265" s="615"/>
      <c r="D265" s="615"/>
      <c r="E265" s="615"/>
      <c r="F265" s="766"/>
      <c r="G265" s="767"/>
      <c r="H265" s="767"/>
      <c r="I265" s="768"/>
      <c r="J265" s="615"/>
      <c r="K265" s="618"/>
      <c r="L265" s="618"/>
      <c r="M265" s="615"/>
      <c r="N265" s="615"/>
    </row>
    <row r="266" spans="1:14" ht="15.75">
      <c r="A266" s="614"/>
      <c r="B266" s="614"/>
      <c r="C266" s="615"/>
      <c r="D266" s="615"/>
      <c r="E266" s="615"/>
      <c r="F266" s="766"/>
      <c r="G266" s="767"/>
      <c r="H266" s="767"/>
      <c r="I266" s="768"/>
      <c r="J266" s="615"/>
      <c r="K266" s="618"/>
      <c r="L266" s="618"/>
      <c r="M266" s="615"/>
      <c r="N266" s="615"/>
    </row>
    <row r="267" spans="1:14" ht="15.75">
      <c r="A267" s="614"/>
      <c r="B267" s="614"/>
      <c r="C267" s="615"/>
      <c r="D267" s="615"/>
      <c r="E267" s="615"/>
      <c r="F267" s="766"/>
      <c r="G267" s="767"/>
      <c r="H267" s="767"/>
      <c r="I267" s="768"/>
      <c r="J267" s="615"/>
      <c r="K267" s="618"/>
      <c r="L267" s="618"/>
      <c r="M267" s="615"/>
      <c r="N267" s="615"/>
    </row>
    <row r="268" spans="1:14" ht="15.75">
      <c r="A268" s="614"/>
      <c r="B268" s="614"/>
      <c r="C268" s="615"/>
      <c r="D268" s="615"/>
      <c r="E268" s="615"/>
      <c r="F268" s="766"/>
      <c r="G268" s="767"/>
      <c r="H268" s="767"/>
      <c r="I268" s="768"/>
      <c r="J268" s="615"/>
      <c r="K268" s="618"/>
      <c r="L268" s="618"/>
      <c r="M268" s="615"/>
      <c r="N268" s="615"/>
    </row>
    <row r="269" spans="1:14" ht="15.75">
      <c r="A269" s="614"/>
      <c r="B269" s="614"/>
      <c r="C269" s="615"/>
      <c r="D269" s="615"/>
      <c r="E269" s="615"/>
      <c r="F269" s="766"/>
      <c r="G269" s="767"/>
      <c r="H269" s="767"/>
      <c r="I269" s="768"/>
      <c r="J269" s="615"/>
      <c r="K269" s="618"/>
      <c r="L269" s="618"/>
      <c r="M269" s="615"/>
      <c r="N269" s="615"/>
    </row>
    <row r="270" spans="1:14" ht="15.75">
      <c r="A270" s="614"/>
      <c r="B270" s="614"/>
      <c r="C270" s="615"/>
      <c r="D270" s="615"/>
      <c r="E270" s="615"/>
      <c r="F270" s="766"/>
      <c r="G270" s="767"/>
      <c r="H270" s="767"/>
      <c r="I270" s="768"/>
      <c r="J270" s="615"/>
      <c r="K270" s="618"/>
      <c r="L270" s="618"/>
      <c r="M270" s="615"/>
      <c r="N270" s="615"/>
    </row>
    <row r="271" spans="1:14" ht="15.75">
      <c r="A271" s="614"/>
      <c r="B271" s="614"/>
      <c r="C271" s="615"/>
      <c r="D271" s="615"/>
      <c r="E271" s="615"/>
      <c r="F271" s="766"/>
      <c r="G271" s="767"/>
      <c r="H271" s="767"/>
      <c r="I271" s="768"/>
      <c r="J271" s="615"/>
      <c r="K271" s="618"/>
      <c r="L271" s="618"/>
      <c r="M271" s="615"/>
      <c r="N271" s="615"/>
    </row>
    <row r="272" spans="1:14" ht="15.75">
      <c r="A272" s="614"/>
      <c r="B272" s="614"/>
      <c r="C272" s="615"/>
      <c r="D272" s="615"/>
      <c r="E272" s="615"/>
      <c r="F272" s="766"/>
      <c r="G272" s="767"/>
      <c r="H272" s="767"/>
      <c r="I272" s="768"/>
      <c r="J272" s="615"/>
      <c r="K272" s="618"/>
      <c r="L272" s="618"/>
      <c r="M272" s="615"/>
      <c r="N272" s="615"/>
    </row>
    <row r="273" spans="1:14" ht="15.75">
      <c r="A273" s="614"/>
      <c r="B273" s="614"/>
      <c r="C273" s="615"/>
      <c r="D273" s="615"/>
      <c r="E273" s="615"/>
      <c r="F273" s="766"/>
      <c r="G273" s="767"/>
      <c r="H273" s="767"/>
      <c r="I273" s="768"/>
      <c r="J273" s="615"/>
      <c r="K273" s="618"/>
      <c r="L273" s="618"/>
      <c r="M273" s="615"/>
      <c r="N273" s="615"/>
    </row>
    <row r="274" spans="1:14" ht="15.75">
      <c r="A274" s="614"/>
      <c r="B274" s="614"/>
      <c r="C274" s="615"/>
      <c r="D274" s="615"/>
      <c r="E274" s="615"/>
      <c r="F274" s="766"/>
      <c r="G274" s="767"/>
      <c r="H274" s="767"/>
      <c r="I274" s="768"/>
      <c r="J274" s="615"/>
      <c r="K274" s="618"/>
      <c r="L274" s="618"/>
      <c r="M274" s="615"/>
      <c r="N274" s="615"/>
    </row>
    <row r="275" spans="1:14" ht="15.75">
      <c r="A275" s="614"/>
      <c r="B275" s="614"/>
      <c r="C275" s="615"/>
      <c r="D275" s="615"/>
      <c r="E275" s="615"/>
      <c r="F275" s="766"/>
      <c r="G275" s="767"/>
      <c r="H275" s="767"/>
      <c r="I275" s="768"/>
      <c r="J275" s="615"/>
      <c r="K275" s="618"/>
      <c r="L275" s="618"/>
      <c r="M275" s="615"/>
      <c r="N275" s="615"/>
    </row>
    <row r="276" spans="1:14" ht="15.75">
      <c r="A276" s="614"/>
      <c r="B276" s="614"/>
      <c r="C276" s="615"/>
      <c r="D276" s="615"/>
      <c r="E276" s="615"/>
      <c r="F276" s="766"/>
      <c r="G276" s="767"/>
      <c r="H276" s="767"/>
      <c r="I276" s="768"/>
      <c r="J276" s="615"/>
      <c r="K276" s="618"/>
      <c r="L276" s="618"/>
      <c r="M276" s="615"/>
      <c r="N276" s="615"/>
    </row>
    <row r="277" spans="1:14" ht="15.75">
      <c r="A277" s="614"/>
      <c r="B277" s="614"/>
      <c r="C277" s="615"/>
      <c r="D277" s="615"/>
      <c r="E277" s="615"/>
      <c r="F277" s="766"/>
      <c r="G277" s="767"/>
      <c r="H277" s="767"/>
      <c r="I277" s="768"/>
      <c r="J277" s="615"/>
      <c r="K277" s="618"/>
      <c r="L277" s="618"/>
      <c r="M277" s="615"/>
      <c r="N277" s="615"/>
    </row>
    <row r="278" spans="1:14" ht="15.75">
      <c r="A278" s="614"/>
      <c r="B278" s="614"/>
      <c r="C278" s="615"/>
      <c r="D278" s="615"/>
      <c r="E278" s="615"/>
      <c r="F278" s="766"/>
      <c r="G278" s="767"/>
      <c r="H278" s="767"/>
      <c r="I278" s="768"/>
      <c r="J278" s="615"/>
      <c r="K278" s="618"/>
      <c r="L278" s="618"/>
      <c r="M278" s="615"/>
      <c r="N278" s="615"/>
    </row>
    <row r="279" spans="1:14" ht="15.75">
      <c r="A279" s="614"/>
      <c r="B279" s="614"/>
      <c r="C279" s="615"/>
      <c r="D279" s="615"/>
      <c r="E279" s="615"/>
      <c r="F279" s="766"/>
      <c r="G279" s="767"/>
      <c r="H279" s="767"/>
      <c r="I279" s="768"/>
      <c r="J279" s="615"/>
      <c r="K279" s="618"/>
      <c r="L279" s="618"/>
      <c r="M279" s="615"/>
      <c r="N279" s="615"/>
    </row>
    <row r="280" spans="1:14" ht="15.75">
      <c r="A280" s="614"/>
      <c r="B280" s="614"/>
      <c r="C280" s="615"/>
      <c r="D280" s="615"/>
      <c r="E280" s="615"/>
      <c r="F280" s="766"/>
      <c r="G280" s="767"/>
      <c r="H280" s="767"/>
      <c r="I280" s="768"/>
      <c r="J280" s="615"/>
      <c r="K280" s="618"/>
      <c r="L280" s="618"/>
      <c r="M280" s="615"/>
      <c r="N280" s="615"/>
    </row>
    <row r="281" spans="1:14" ht="15.75">
      <c r="A281" s="614"/>
      <c r="B281" s="614"/>
      <c r="C281" s="615"/>
      <c r="D281" s="615"/>
      <c r="E281" s="615"/>
      <c r="F281" s="766"/>
      <c r="G281" s="767"/>
      <c r="H281" s="767"/>
      <c r="I281" s="768"/>
      <c r="J281" s="615"/>
      <c r="K281" s="618"/>
      <c r="L281" s="618"/>
      <c r="M281" s="615"/>
      <c r="N281" s="615"/>
    </row>
    <row r="282" spans="1:14" ht="15.75">
      <c r="A282" s="614"/>
      <c r="B282" s="614"/>
      <c r="C282" s="615"/>
      <c r="D282" s="615"/>
      <c r="E282" s="615"/>
      <c r="F282" s="766"/>
      <c r="G282" s="767"/>
      <c r="H282" s="767"/>
      <c r="I282" s="768"/>
      <c r="J282" s="615"/>
      <c r="K282" s="618"/>
      <c r="L282" s="618"/>
      <c r="M282" s="615"/>
      <c r="N282" s="615"/>
    </row>
    <row r="283" spans="1:14" ht="15.75">
      <c r="A283" s="614"/>
      <c r="B283" s="614"/>
      <c r="C283" s="615"/>
      <c r="D283" s="615"/>
      <c r="E283" s="615"/>
      <c r="F283" s="766"/>
      <c r="G283" s="767"/>
      <c r="H283" s="767"/>
      <c r="I283" s="768"/>
      <c r="J283" s="615"/>
      <c r="K283" s="618"/>
      <c r="L283" s="618"/>
      <c r="M283" s="615"/>
      <c r="N283" s="615"/>
    </row>
    <row r="284" spans="1:14" ht="15.75">
      <c r="A284" s="614"/>
      <c r="B284" s="614"/>
      <c r="C284" s="615"/>
      <c r="D284" s="615"/>
      <c r="E284" s="615"/>
      <c r="F284" s="766"/>
      <c r="G284" s="767"/>
      <c r="H284" s="767"/>
      <c r="I284" s="768"/>
      <c r="J284" s="615"/>
      <c r="K284" s="618"/>
      <c r="L284" s="618"/>
      <c r="M284" s="615"/>
      <c r="N284" s="615"/>
    </row>
    <row r="285" spans="1:14" ht="15.75">
      <c r="A285" s="614"/>
      <c r="B285" s="614"/>
      <c r="C285" s="615"/>
      <c r="D285" s="615"/>
      <c r="E285" s="615"/>
      <c r="F285" s="766"/>
      <c r="G285" s="767"/>
      <c r="H285" s="767"/>
      <c r="I285" s="768"/>
      <c r="J285" s="615"/>
      <c r="K285" s="618"/>
      <c r="L285" s="618"/>
      <c r="M285" s="615"/>
      <c r="N285" s="615"/>
    </row>
    <row r="286" spans="1:14" ht="15.75">
      <c r="A286" s="614"/>
      <c r="B286" s="614"/>
      <c r="C286" s="615"/>
      <c r="D286" s="615"/>
      <c r="E286" s="615"/>
      <c r="F286" s="766"/>
      <c r="G286" s="767"/>
      <c r="H286" s="767"/>
      <c r="I286" s="768"/>
      <c r="J286" s="615"/>
      <c r="K286" s="618"/>
      <c r="L286" s="618"/>
      <c r="M286" s="615"/>
      <c r="N286" s="615"/>
    </row>
    <row r="287" spans="1:14" ht="15.75">
      <c r="A287" s="614"/>
      <c r="B287" s="614"/>
      <c r="C287" s="615"/>
      <c r="D287" s="615"/>
      <c r="E287" s="615"/>
      <c r="F287" s="766"/>
      <c r="G287" s="767"/>
      <c r="H287" s="767"/>
      <c r="I287" s="768"/>
      <c r="J287" s="615"/>
      <c r="K287" s="618"/>
      <c r="L287" s="618"/>
      <c r="M287" s="615"/>
      <c r="N287" s="615"/>
    </row>
    <row r="288" spans="1:14" ht="15.75">
      <c r="A288" s="614"/>
      <c r="B288" s="614"/>
      <c r="C288" s="615"/>
      <c r="D288" s="615"/>
      <c r="E288" s="615"/>
      <c r="F288" s="766"/>
      <c r="G288" s="767"/>
      <c r="H288" s="767"/>
      <c r="I288" s="768"/>
      <c r="J288" s="615"/>
      <c r="K288" s="618"/>
      <c r="L288" s="618"/>
      <c r="M288" s="615"/>
      <c r="N288" s="615"/>
    </row>
    <row r="289" spans="1:14" ht="15.75">
      <c r="A289" s="614"/>
      <c r="B289" s="614"/>
      <c r="C289" s="615"/>
      <c r="D289" s="615"/>
      <c r="E289" s="615"/>
      <c r="F289" s="766"/>
      <c r="G289" s="767"/>
      <c r="H289" s="767"/>
      <c r="I289" s="768"/>
      <c r="J289" s="615"/>
      <c r="K289" s="618"/>
      <c r="L289" s="618"/>
      <c r="M289" s="615"/>
      <c r="N289" s="615"/>
    </row>
    <row r="290" spans="1:14" ht="15.75">
      <c r="A290" s="614"/>
      <c r="B290" s="614"/>
      <c r="C290" s="615"/>
      <c r="D290" s="615"/>
      <c r="E290" s="615"/>
      <c r="F290" s="766"/>
      <c r="G290" s="767"/>
      <c r="H290" s="767"/>
      <c r="I290" s="768"/>
      <c r="J290" s="615"/>
      <c r="K290" s="618"/>
      <c r="L290" s="618"/>
      <c r="M290" s="615"/>
      <c r="N290" s="615"/>
    </row>
    <row r="291" spans="1:14" ht="15.75">
      <c r="A291" s="614"/>
      <c r="B291" s="614"/>
      <c r="C291" s="615"/>
      <c r="D291" s="615"/>
      <c r="E291" s="615"/>
      <c r="F291" s="766"/>
      <c r="G291" s="767"/>
      <c r="H291" s="767"/>
      <c r="I291" s="768"/>
      <c r="J291" s="615"/>
      <c r="K291" s="618"/>
      <c r="L291" s="618"/>
      <c r="M291" s="615"/>
      <c r="N291" s="615"/>
    </row>
    <row r="292" spans="1:14" ht="15.75">
      <c r="A292" s="614"/>
      <c r="B292" s="614"/>
      <c r="C292" s="615"/>
      <c r="D292" s="615"/>
      <c r="E292" s="615"/>
      <c r="F292" s="766"/>
      <c r="G292" s="767"/>
      <c r="H292" s="767"/>
      <c r="I292" s="768"/>
      <c r="J292" s="615"/>
      <c r="K292" s="618"/>
      <c r="L292" s="618"/>
      <c r="M292" s="615"/>
      <c r="N292" s="615"/>
    </row>
    <row r="293" spans="1:14" ht="15.75">
      <c r="A293" s="614"/>
      <c r="B293" s="614"/>
      <c r="C293" s="615"/>
      <c r="D293" s="615"/>
      <c r="E293" s="615"/>
      <c r="F293" s="766"/>
      <c r="G293" s="767"/>
      <c r="H293" s="767"/>
      <c r="I293" s="768"/>
      <c r="J293" s="615"/>
      <c r="K293" s="618"/>
      <c r="L293" s="618"/>
      <c r="M293" s="615"/>
      <c r="N293" s="615"/>
    </row>
    <row r="294" spans="1:14" ht="15.75">
      <c r="A294" s="614"/>
      <c r="B294" s="614"/>
      <c r="C294" s="615"/>
      <c r="D294" s="615"/>
      <c r="E294" s="615"/>
      <c r="F294" s="766"/>
      <c r="G294" s="767"/>
      <c r="H294" s="767"/>
      <c r="I294" s="768"/>
      <c r="J294" s="615"/>
      <c r="K294" s="618"/>
      <c r="L294" s="618"/>
      <c r="M294" s="615"/>
      <c r="N294" s="615"/>
    </row>
    <row r="295" spans="1:14" ht="15.75">
      <c r="A295" s="614"/>
      <c r="B295" s="614"/>
      <c r="C295" s="615"/>
      <c r="D295" s="615"/>
      <c r="E295" s="615"/>
      <c r="F295" s="766"/>
      <c r="G295" s="767"/>
      <c r="H295" s="767"/>
      <c r="I295" s="768"/>
      <c r="J295" s="615"/>
      <c r="K295" s="618"/>
      <c r="L295" s="618"/>
      <c r="M295" s="615"/>
      <c r="N295" s="615"/>
    </row>
    <row r="296" spans="1:14" ht="15.75">
      <c r="A296" s="614"/>
      <c r="B296" s="614"/>
      <c r="C296" s="615"/>
      <c r="D296" s="615"/>
      <c r="E296" s="615"/>
      <c r="F296" s="766"/>
      <c r="G296" s="767"/>
      <c r="H296" s="767"/>
      <c r="I296" s="768"/>
      <c r="J296" s="615"/>
      <c r="K296" s="618"/>
      <c r="L296" s="618"/>
      <c r="M296" s="615"/>
      <c r="N296" s="615"/>
    </row>
    <row r="297" spans="1:14" ht="15.75">
      <c r="A297" s="614"/>
      <c r="B297" s="614"/>
      <c r="C297" s="615"/>
      <c r="D297" s="615"/>
      <c r="E297" s="615"/>
      <c r="F297" s="766"/>
      <c r="G297" s="767"/>
      <c r="H297" s="767"/>
      <c r="I297" s="768"/>
      <c r="J297" s="615"/>
      <c r="K297" s="618"/>
      <c r="L297" s="618"/>
      <c r="M297" s="615"/>
      <c r="N297" s="615"/>
    </row>
    <row r="298" spans="1:14" ht="15.75">
      <c r="A298" s="614"/>
      <c r="B298" s="614"/>
      <c r="C298" s="615"/>
      <c r="D298" s="615"/>
      <c r="E298" s="615"/>
      <c r="F298" s="766"/>
      <c r="G298" s="767"/>
      <c r="H298" s="767"/>
      <c r="I298" s="768"/>
      <c r="J298" s="615"/>
      <c r="K298" s="618"/>
      <c r="L298" s="618"/>
      <c r="M298" s="615"/>
      <c r="N298" s="615"/>
    </row>
    <row r="299" spans="1:14" ht="15.75">
      <c r="A299" s="614"/>
      <c r="B299" s="614"/>
      <c r="C299" s="615"/>
      <c r="D299" s="615"/>
      <c r="E299" s="615"/>
      <c r="F299" s="766"/>
      <c r="G299" s="767"/>
      <c r="H299" s="767"/>
      <c r="I299" s="768"/>
      <c r="J299" s="615"/>
      <c r="K299" s="618"/>
      <c r="L299" s="618"/>
      <c r="M299" s="615"/>
      <c r="N299" s="615"/>
    </row>
    <row r="300" spans="1:14" ht="15.75">
      <c r="A300" s="614"/>
      <c r="B300" s="614"/>
      <c r="C300" s="615"/>
      <c r="D300" s="615"/>
      <c r="E300" s="615"/>
      <c r="F300" s="766"/>
      <c r="G300" s="767"/>
      <c r="H300" s="767"/>
      <c r="I300" s="768"/>
      <c r="J300" s="615"/>
      <c r="K300" s="618"/>
      <c r="L300" s="618"/>
      <c r="M300" s="615"/>
      <c r="N300" s="615"/>
    </row>
    <row r="301" spans="1:14" ht="15.75">
      <c r="A301" s="614"/>
      <c r="B301" s="614"/>
      <c r="C301" s="615"/>
      <c r="D301" s="615"/>
      <c r="E301" s="615"/>
      <c r="F301" s="766"/>
      <c r="G301" s="767"/>
      <c r="H301" s="767"/>
      <c r="I301" s="768"/>
      <c r="J301" s="615"/>
      <c r="K301" s="618"/>
      <c r="L301" s="618"/>
      <c r="M301" s="615"/>
      <c r="N301" s="615"/>
    </row>
    <row r="302" spans="1:14" ht="15.75">
      <c r="A302" s="614"/>
      <c r="B302" s="614"/>
      <c r="C302" s="615"/>
      <c r="D302" s="615"/>
      <c r="E302" s="615"/>
      <c r="F302" s="766"/>
      <c r="G302" s="767"/>
      <c r="H302" s="767"/>
      <c r="I302" s="768"/>
      <c r="J302" s="615"/>
      <c r="K302" s="618"/>
      <c r="L302" s="618"/>
      <c r="M302" s="615"/>
      <c r="N302" s="615"/>
    </row>
    <row r="303" spans="1:14" ht="15.75">
      <c r="A303" s="614"/>
      <c r="B303" s="614"/>
      <c r="C303" s="615"/>
      <c r="D303" s="615"/>
      <c r="E303" s="615"/>
      <c r="F303" s="766"/>
      <c r="G303" s="767"/>
      <c r="H303" s="767"/>
      <c r="I303" s="768"/>
      <c r="J303" s="615"/>
      <c r="K303" s="618"/>
      <c r="L303" s="618"/>
      <c r="M303" s="615"/>
      <c r="N303" s="615"/>
    </row>
    <row r="304" spans="1:14" ht="15.75">
      <c r="A304" s="614"/>
      <c r="B304" s="614"/>
      <c r="C304" s="615"/>
      <c r="D304" s="615"/>
      <c r="E304" s="615"/>
      <c r="F304" s="766"/>
      <c r="G304" s="767"/>
      <c r="H304" s="767"/>
      <c r="I304" s="768"/>
      <c r="J304" s="615"/>
      <c r="K304" s="618"/>
      <c r="L304" s="618"/>
      <c r="M304" s="615"/>
      <c r="N304" s="615"/>
    </row>
    <row r="305" spans="1:14" ht="15.75">
      <c r="A305" s="614"/>
      <c r="B305" s="614"/>
      <c r="C305" s="615"/>
      <c r="D305" s="615"/>
      <c r="E305" s="615"/>
      <c r="F305" s="766"/>
      <c r="G305" s="767"/>
      <c r="H305" s="767"/>
      <c r="I305" s="768"/>
      <c r="J305" s="615"/>
      <c r="K305" s="618"/>
      <c r="L305" s="618"/>
      <c r="M305" s="615"/>
      <c r="N305" s="615"/>
    </row>
    <row r="306" spans="1:14" ht="15.75">
      <c r="A306" s="614"/>
      <c r="B306" s="614"/>
      <c r="C306" s="615"/>
      <c r="D306" s="615"/>
      <c r="E306" s="615"/>
      <c r="F306" s="766"/>
      <c r="G306" s="767"/>
      <c r="H306" s="767"/>
      <c r="I306" s="768"/>
      <c r="J306" s="615"/>
      <c r="K306" s="618"/>
      <c r="L306" s="618"/>
      <c r="M306" s="615"/>
      <c r="N306" s="615"/>
    </row>
    <row r="307" spans="1:14" ht="15.75">
      <c r="A307" s="614"/>
      <c r="B307" s="614"/>
      <c r="C307" s="615"/>
      <c r="D307" s="615"/>
      <c r="E307" s="615"/>
      <c r="F307" s="766"/>
      <c r="G307" s="767"/>
      <c r="H307" s="767"/>
      <c r="I307" s="768"/>
      <c r="J307" s="615"/>
      <c r="K307" s="618"/>
      <c r="L307" s="618"/>
      <c r="M307" s="615"/>
      <c r="N307" s="615"/>
    </row>
    <row r="308" spans="1:14" ht="15.75">
      <c r="A308" s="614"/>
      <c r="B308" s="614"/>
      <c r="C308" s="615"/>
      <c r="D308" s="615"/>
      <c r="E308" s="615"/>
      <c r="F308" s="766"/>
      <c r="G308" s="767"/>
      <c r="H308" s="767"/>
      <c r="I308" s="768"/>
      <c r="J308" s="615"/>
      <c r="K308" s="618"/>
      <c r="L308" s="618"/>
      <c r="M308" s="615"/>
      <c r="N308" s="615"/>
    </row>
    <row r="309" spans="1:14" ht="15.75">
      <c r="A309" s="614"/>
      <c r="B309" s="614"/>
      <c r="C309" s="615"/>
      <c r="D309" s="615"/>
      <c r="E309" s="615"/>
      <c r="F309" s="766"/>
      <c r="G309" s="767"/>
      <c r="H309" s="767"/>
      <c r="I309" s="768"/>
      <c r="J309" s="615"/>
      <c r="K309" s="618"/>
      <c r="L309" s="618"/>
      <c r="M309" s="615"/>
      <c r="N309" s="615"/>
    </row>
    <row r="310" spans="1:14" ht="15.75">
      <c r="A310" s="614"/>
      <c r="B310" s="614"/>
      <c r="C310" s="615"/>
      <c r="D310" s="615"/>
      <c r="E310" s="615"/>
      <c r="F310" s="766"/>
      <c r="G310" s="767"/>
      <c r="H310" s="767"/>
      <c r="I310" s="768"/>
      <c r="J310" s="615"/>
      <c r="K310" s="618"/>
      <c r="L310" s="618"/>
      <c r="M310" s="615"/>
      <c r="N310" s="615"/>
    </row>
    <row r="311" spans="1:14" ht="15.75">
      <c r="A311" s="614"/>
      <c r="B311" s="614"/>
      <c r="C311" s="615"/>
      <c r="D311" s="615"/>
      <c r="E311" s="615"/>
      <c r="F311" s="766"/>
      <c r="G311" s="767"/>
      <c r="H311" s="767"/>
      <c r="I311" s="768"/>
      <c r="J311" s="615"/>
      <c r="K311" s="618"/>
      <c r="L311" s="618"/>
      <c r="M311" s="615"/>
      <c r="N311" s="615"/>
    </row>
    <row r="312" spans="1:14" ht="15.75">
      <c r="A312" s="614"/>
      <c r="B312" s="614"/>
      <c r="C312" s="615"/>
      <c r="D312" s="615"/>
      <c r="E312" s="615"/>
      <c r="F312" s="766"/>
      <c r="G312" s="767"/>
      <c r="H312" s="767"/>
      <c r="I312" s="768"/>
      <c r="J312" s="615"/>
      <c r="K312" s="618"/>
      <c r="L312" s="618"/>
      <c r="M312" s="615"/>
      <c r="N312" s="615"/>
    </row>
    <row r="313" spans="1:14" ht="15.75">
      <c r="A313" s="614"/>
      <c r="B313" s="614"/>
      <c r="C313" s="615"/>
      <c r="D313" s="615"/>
      <c r="E313" s="615"/>
      <c r="F313" s="766"/>
      <c r="G313" s="767"/>
      <c r="H313" s="767"/>
      <c r="I313" s="768"/>
      <c r="J313" s="615"/>
      <c r="K313" s="618"/>
      <c r="L313" s="618"/>
      <c r="M313" s="615"/>
      <c r="N313" s="615"/>
    </row>
    <row r="314" spans="1:14" ht="15.75">
      <c r="A314" s="614"/>
      <c r="B314" s="614"/>
      <c r="C314" s="615"/>
      <c r="D314" s="615"/>
      <c r="E314" s="615"/>
      <c r="F314" s="766"/>
      <c r="G314" s="767"/>
      <c r="H314" s="767"/>
      <c r="I314" s="768"/>
      <c r="J314" s="615"/>
      <c r="K314" s="618"/>
      <c r="L314" s="618"/>
      <c r="M314" s="615"/>
      <c r="N314" s="615"/>
    </row>
    <row r="315" spans="1:14" ht="15.75">
      <c r="A315" s="614"/>
      <c r="B315" s="614"/>
      <c r="C315" s="615"/>
      <c r="D315" s="615"/>
      <c r="E315" s="615"/>
      <c r="F315" s="766"/>
      <c r="G315" s="767"/>
      <c r="H315" s="767"/>
      <c r="I315" s="768"/>
      <c r="J315" s="615"/>
      <c r="K315" s="618"/>
      <c r="L315" s="618"/>
      <c r="M315" s="615"/>
      <c r="N315" s="615"/>
    </row>
    <row r="316" spans="1:14" ht="15.75">
      <c r="A316" s="614"/>
      <c r="B316" s="614"/>
      <c r="C316" s="615"/>
      <c r="D316" s="615"/>
      <c r="E316" s="615"/>
      <c r="F316" s="766"/>
      <c r="G316" s="767"/>
      <c r="H316" s="767"/>
      <c r="I316" s="768"/>
      <c r="J316" s="615"/>
      <c r="K316" s="618"/>
      <c r="L316" s="618"/>
      <c r="M316" s="615"/>
      <c r="N316" s="615"/>
    </row>
    <row r="317" spans="1:14" ht="15.75">
      <c r="A317" s="614"/>
      <c r="B317" s="614"/>
      <c r="C317" s="615"/>
      <c r="D317" s="615"/>
      <c r="E317" s="615"/>
      <c r="F317" s="766"/>
      <c r="G317" s="767"/>
      <c r="H317" s="767"/>
      <c r="I317" s="768"/>
      <c r="J317" s="615"/>
      <c r="K317" s="618"/>
      <c r="L317" s="618"/>
      <c r="M317" s="615"/>
      <c r="N317" s="615"/>
    </row>
    <row r="318" spans="1:14" ht="15.75">
      <c r="A318" s="614"/>
      <c r="B318" s="614"/>
      <c r="C318" s="615"/>
      <c r="D318" s="615"/>
      <c r="E318" s="615"/>
      <c r="F318" s="766"/>
      <c r="G318" s="767"/>
      <c r="H318" s="767"/>
      <c r="I318" s="768"/>
      <c r="J318" s="615"/>
      <c r="K318" s="618"/>
      <c r="L318" s="618"/>
      <c r="M318" s="615"/>
      <c r="N318" s="615"/>
    </row>
    <row r="319" spans="1:14" ht="15.75">
      <c r="A319" s="614"/>
      <c r="B319" s="614"/>
      <c r="C319" s="615"/>
      <c r="D319" s="615"/>
      <c r="E319" s="615"/>
      <c r="F319" s="766"/>
      <c r="G319" s="767"/>
      <c r="H319" s="767"/>
      <c r="I319" s="768"/>
      <c r="J319" s="615"/>
      <c r="K319" s="618"/>
      <c r="L319" s="618"/>
      <c r="M319" s="615"/>
      <c r="N319" s="615"/>
    </row>
    <row r="320" spans="1:14" ht="15.75">
      <c r="A320" s="614"/>
      <c r="B320" s="614"/>
      <c r="C320" s="615"/>
      <c r="D320" s="615"/>
      <c r="E320" s="615"/>
      <c r="F320" s="766"/>
      <c r="G320" s="767"/>
      <c r="H320" s="767"/>
      <c r="I320" s="768"/>
      <c r="J320" s="615"/>
      <c r="K320" s="618"/>
      <c r="L320" s="618"/>
      <c r="M320" s="615"/>
      <c r="N320" s="615"/>
    </row>
    <row r="321" spans="1:14" ht="15.75">
      <c r="A321" s="614"/>
      <c r="B321" s="614"/>
      <c r="C321" s="615"/>
      <c r="D321" s="615"/>
      <c r="E321" s="615"/>
      <c r="F321" s="766"/>
      <c r="G321" s="767"/>
      <c r="H321" s="767"/>
      <c r="I321" s="768"/>
      <c r="J321" s="615"/>
      <c r="K321" s="618"/>
      <c r="L321" s="618"/>
      <c r="M321" s="615"/>
      <c r="N321" s="615"/>
    </row>
    <row r="322" spans="1:14" ht="15.75">
      <c r="A322" s="614"/>
      <c r="B322" s="614"/>
      <c r="C322" s="615"/>
      <c r="D322" s="615"/>
      <c r="E322" s="615"/>
      <c r="F322" s="766"/>
      <c r="G322" s="767"/>
      <c r="H322" s="767"/>
      <c r="I322" s="768"/>
      <c r="J322" s="615"/>
      <c r="K322" s="618"/>
      <c r="L322" s="618"/>
      <c r="M322" s="615"/>
      <c r="N322" s="615"/>
    </row>
    <row r="323" spans="1:14" ht="15.75">
      <c r="A323" s="614"/>
      <c r="B323" s="614"/>
      <c r="C323" s="615"/>
      <c r="D323" s="615"/>
      <c r="E323" s="615"/>
      <c r="F323" s="766"/>
      <c r="G323" s="767"/>
      <c r="H323" s="767"/>
      <c r="I323" s="768"/>
      <c r="J323" s="615"/>
      <c r="K323" s="618"/>
      <c r="L323" s="618"/>
      <c r="M323" s="615"/>
      <c r="N323" s="615"/>
    </row>
    <row r="324" spans="1:14" ht="15.75">
      <c r="A324" s="614"/>
      <c r="B324" s="614"/>
      <c r="C324" s="615"/>
      <c r="D324" s="615"/>
      <c r="E324" s="615"/>
      <c r="F324" s="766"/>
      <c r="G324" s="767"/>
      <c r="H324" s="767"/>
      <c r="I324" s="768"/>
      <c r="J324" s="615"/>
      <c r="K324" s="618"/>
      <c r="L324" s="618"/>
      <c r="M324" s="615"/>
      <c r="N324" s="615"/>
    </row>
    <row r="325" spans="1:14" ht="15.75">
      <c r="A325" s="614"/>
      <c r="B325" s="614"/>
      <c r="C325" s="615"/>
      <c r="D325" s="615"/>
      <c r="E325" s="615"/>
      <c r="F325" s="766"/>
      <c r="G325" s="767"/>
      <c r="H325" s="767"/>
      <c r="I325" s="768"/>
      <c r="J325" s="615"/>
      <c r="K325" s="618"/>
      <c r="L325" s="618"/>
      <c r="M325" s="615"/>
      <c r="N325" s="615"/>
    </row>
    <row r="326" spans="1:14" ht="15.75">
      <c r="A326" s="614"/>
      <c r="B326" s="614"/>
      <c r="C326" s="615"/>
      <c r="D326" s="615"/>
      <c r="E326" s="615"/>
      <c r="F326" s="766"/>
      <c r="G326" s="767"/>
      <c r="H326" s="767"/>
      <c r="I326" s="768"/>
      <c r="J326" s="615"/>
      <c r="K326" s="618"/>
      <c r="L326" s="618"/>
      <c r="M326" s="615"/>
      <c r="N326" s="615"/>
    </row>
    <row r="327" spans="1:14" ht="15.75">
      <c r="A327" s="614"/>
      <c r="B327" s="614"/>
      <c r="C327" s="615"/>
      <c r="D327" s="615"/>
      <c r="E327" s="615"/>
      <c r="F327" s="766"/>
      <c r="G327" s="767"/>
      <c r="H327" s="767"/>
      <c r="I327" s="768"/>
      <c r="J327" s="615"/>
      <c r="K327" s="618"/>
      <c r="L327" s="618"/>
      <c r="M327" s="615"/>
      <c r="N327" s="615"/>
    </row>
    <row r="328" spans="1:14" ht="15.75">
      <c r="A328" s="614"/>
      <c r="B328" s="614"/>
      <c r="C328" s="615"/>
      <c r="D328" s="615"/>
      <c r="E328" s="615"/>
      <c r="F328" s="766"/>
      <c r="G328" s="767"/>
      <c r="H328" s="767"/>
      <c r="I328" s="768"/>
      <c r="J328" s="615"/>
      <c r="K328" s="618"/>
      <c r="L328" s="618"/>
      <c r="M328" s="615"/>
      <c r="N328" s="615"/>
    </row>
    <row r="329" spans="1:14" ht="15.75">
      <c r="A329" s="614"/>
      <c r="B329" s="614"/>
      <c r="C329" s="615"/>
      <c r="D329" s="615"/>
      <c r="E329" s="615"/>
      <c r="F329" s="766"/>
      <c r="G329" s="767"/>
      <c r="H329" s="767"/>
      <c r="I329" s="768"/>
      <c r="J329" s="615"/>
      <c r="K329" s="618"/>
      <c r="L329" s="618"/>
      <c r="M329" s="615"/>
      <c r="N329" s="615"/>
    </row>
    <row r="330" spans="1:14" ht="15.75">
      <c r="A330" s="614"/>
      <c r="B330" s="614"/>
      <c r="C330" s="615"/>
      <c r="D330" s="615"/>
      <c r="E330" s="615"/>
      <c r="F330" s="766"/>
      <c r="G330" s="767"/>
      <c r="H330" s="767"/>
      <c r="I330" s="768"/>
      <c r="J330" s="615"/>
      <c r="K330" s="618"/>
      <c r="L330" s="618"/>
      <c r="M330" s="615"/>
      <c r="N330" s="615"/>
    </row>
    <row r="331" spans="1:14" ht="15.75">
      <c r="A331" s="614"/>
      <c r="B331" s="614"/>
      <c r="C331" s="615"/>
      <c r="D331" s="615"/>
      <c r="E331" s="615"/>
      <c r="F331" s="766"/>
      <c r="G331" s="767"/>
      <c r="H331" s="767"/>
      <c r="I331" s="768"/>
      <c r="J331" s="615"/>
      <c r="K331" s="618"/>
      <c r="L331" s="618"/>
      <c r="M331" s="615"/>
      <c r="N331" s="615"/>
    </row>
    <row r="332" spans="1:14" ht="15.75">
      <c r="A332" s="614"/>
      <c r="B332" s="614"/>
      <c r="C332" s="615"/>
      <c r="D332" s="615"/>
      <c r="E332" s="615"/>
      <c r="F332" s="766"/>
      <c r="G332" s="767"/>
      <c r="H332" s="767"/>
      <c r="I332" s="768"/>
      <c r="J332" s="615"/>
      <c r="K332" s="618"/>
      <c r="L332" s="618"/>
      <c r="M332" s="615"/>
      <c r="N332" s="615"/>
    </row>
    <row r="333" spans="1:14" ht="15.75">
      <c r="A333" s="614"/>
      <c r="B333" s="614"/>
      <c r="C333" s="615"/>
      <c r="D333" s="615"/>
      <c r="E333" s="615"/>
      <c r="F333" s="766"/>
      <c r="G333" s="767"/>
      <c r="H333" s="767"/>
      <c r="I333" s="768"/>
      <c r="J333" s="615"/>
      <c r="K333" s="618"/>
      <c r="L333" s="618"/>
      <c r="M333" s="615"/>
      <c r="N333" s="615"/>
    </row>
    <row r="334" spans="1:14" ht="15.75">
      <c r="A334" s="614"/>
      <c r="B334" s="614"/>
      <c r="C334" s="615"/>
      <c r="D334" s="615"/>
      <c r="E334" s="615"/>
      <c r="F334" s="766"/>
      <c r="G334" s="767"/>
      <c r="H334" s="767"/>
      <c r="I334" s="768"/>
      <c r="J334" s="615"/>
      <c r="K334" s="618"/>
      <c r="L334" s="618"/>
      <c r="M334" s="615"/>
      <c r="N334" s="615"/>
    </row>
    <row r="335" spans="1:14" ht="15.75">
      <c r="A335" s="614"/>
      <c r="B335" s="614"/>
      <c r="C335" s="615"/>
      <c r="D335" s="615"/>
      <c r="E335" s="615"/>
      <c r="F335" s="766"/>
      <c r="G335" s="767"/>
      <c r="H335" s="767"/>
      <c r="I335" s="768"/>
      <c r="J335" s="615"/>
      <c r="K335" s="618"/>
      <c r="L335" s="618"/>
      <c r="M335" s="615"/>
      <c r="N335" s="615"/>
    </row>
    <row r="336" spans="1:14" ht="15.75">
      <c r="A336" s="614"/>
      <c r="B336" s="614"/>
      <c r="C336" s="615"/>
      <c r="D336" s="615"/>
      <c r="E336" s="615"/>
      <c r="F336" s="766"/>
      <c r="G336" s="767"/>
      <c r="H336" s="767"/>
      <c r="I336" s="768"/>
      <c r="J336" s="615"/>
      <c r="K336" s="618"/>
      <c r="L336" s="618"/>
      <c r="M336" s="615"/>
      <c r="N336" s="615"/>
    </row>
    <row r="337" spans="1:14" ht="15.75">
      <c r="A337" s="614"/>
      <c r="B337" s="614"/>
      <c r="C337" s="615"/>
      <c r="D337" s="615"/>
      <c r="E337" s="615"/>
      <c r="F337" s="766"/>
      <c r="G337" s="767"/>
      <c r="H337" s="767"/>
      <c r="I337" s="768"/>
      <c r="J337" s="615"/>
      <c r="K337" s="618"/>
      <c r="L337" s="618"/>
      <c r="M337" s="615"/>
      <c r="N337" s="615"/>
    </row>
    <row r="338" spans="1:14" ht="15.75">
      <c r="A338" s="614"/>
      <c r="B338" s="614"/>
      <c r="C338" s="615"/>
      <c r="D338" s="615"/>
      <c r="E338" s="615"/>
      <c r="F338" s="766"/>
      <c r="G338" s="767"/>
      <c r="H338" s="767"/>
      <c r="I338" s="768"/>
      <c r="J338" s="615"/>
      <c r="K338" s="618"/>
      <c r="L338" s="618"/>
      <c r="M338" s="615"/>
      <c r="N338" s="615"/>
    </row>
    <row r="339" spans="1:14" ht="15.75">
      <c r="A339" s="614"/>
      <c r="B339" s="614"/>
      <c r="C339" s="615"/>
      <c r="D339" s="615"/>
      <c r="E339" s="615"/>
      <c r="F339" s="766"/>
      <c r="G339" s="767"/>
      <c r="H339" s="767"/>
      <c r="I339" s="768"/>
      <c r="J339" s="615"/>
      <c r="K339" s="618"/>
      <c r="L339" s="618"/>
      <c r="M339" s="615"/>
      <c r="N339" s="615"/>
    </row>
    <row r="340" spans="1:14" ht="15.75">
      <c r="A340" s="614"/>
      <c r="B340" s="614"/>
      <c r="C340" s="615"/>
      <c r="D340" s="615"/>
      <c r="E340" s="615"/>
      <c r="F340" s="766"/>
      <c r="G340" s="767"/>
      <c r="H340" s="767"/>
      <c r="I340" s="768"/>
      <c r="J340" s="615"/>
      <c r="K340" s="618"/>
      <c r="L340" s="618"/>
      <c r="M340" s="615"/>
      <c r="N340" s="615"/>
    </row>
    <row r="341" spans="1:14" ht="15.75">
      <c r="A341" s="614"/>
      <c r="B341" s="614"/>
      <c r="C341" s="615"/>
      <c r="D341" s="615"/>
      <c r="E341" s="615"/>
      <c r="F341" s="766"/>
      <c r="G341" s="767"/>
      <c r="H341" s="767"/>
      <c r="I341" s="768"/>
      <c r="J341" s="615"/>
      <c r="K341" s="618"/>
      <c r="L341" s="618"/>
      <c r="M341" s="615"/>
      <c r="N341" s="615"/>
    </row>
    <row r="342" spans="1:14" ht="15.75">
      <c r="A342" s="614"/>
      <c r="B342" s="614"/>
      <c r="C342" s="615"/>
      <c r="D342" s="615"/>
      <c r="E342" s="615"/>
      <c r="F342" s="766"/>
      <c r="G342" s="767"/>
      <c r="H342" s="767"/>
      <c r="I342" s="768"/>
      <c r="J342" s="615"/>
      <c r="K342" s="618"/>
      <c r="L342" s="618"/>
      <c r="M342" s="615"/>
      <c r="N342" s="615"/>
    </row>
    <row r="343" spans="1:14" ht="15.75">
      <c r="A343" s="614"/>
      <c r="B343" s="614"/>
      <c r="C343" s="615"/>
      <c r="D343" s="615"/>
      <c r="E343" s="615"/>
      <c r="F343" s="766"/>
      <c r="G343" s="767"/>
      <c r="H343" s="767"/>
      <c r="I343" s="768"/>
      <c r="J343" s="615"/>
      <c r="K343" s="618"/>
      <c r="L343" s="618"/>
      <c r="M343" s="615"/>
      <c r="N343" s="615"/>
    </row>
    <row r="344" spans="1:14" ht="15.75">
      <c r="A344" s="614"/>
      <c r="B344" s="614"/>
      <c r="C344" s="615"/>
      <c r="D344" s="615"/>
      <c r="E344" s="615"/>
      <c r="F344" s="766"/>
      <c r="G344" s="767"/>
      <c r="H344" s="767"/>
      <c r="I344" s="768"/>
      <c r="J344" s="615"/>
      <c r="K344" s="618"/>
      <c r="L344" s="618"/>
      <c r="M344" s="615"/>
      <c r="N344" s="615"/>
    </row>
    <row r="345" spans="1:14" ht="15.75">
      <c r="A345" s="614"/>
      <c r="B345" s="614"/>
      <c r="C345" s="615"/>
      <c r="D345" s="615"/>
      <c r="E345" s="615"/>
      <c r="F345" s="766"/>
      <c r="G345" s="767"/>
      <c r="H345" s="767"/>
      <c r="I345" s="768"/>
      <c r="J345" s="615"/>
      <c r="K345" s="618"/>
      <c r="L345" s="618"/>
      <c r="M345" s="615"/>
      <c r="N345" s="615"/>
    </row>
    <row r="346" spans="1:14" ht="15.75">
      <c r="A346" s="614"/>
      <c r="B346" s="614"/>
      <c r="C346" s="615"/>
      <c r="D346" s="615"/>
      <c r="E346" s="615"/>
      <c r="F346" s="766"/>
      <c r="G346" s="767"/>
      <c r="H346" s="767"/>
      <c r="I346" s="768"/>
      <c r="J346" s="615"/>
      <c r="K346" s="618"/>
      <c r="L346" s="618"/>
      <c r="M346" s="615"/>
      <c r="N346" s="615"/>
    </row>
    <row r="347" spans="1:14" ht="15.75">
      <c r="A347" s="614"/>
      <c r="B347" s="614"/>
      <c r="C347" s="615"/>
      <c r="D347" s="615"/>
      <c r="E347" s="615"/>
      <c r="F347" s="766"/>
      <c r="G347" s="767"/>
      <c r="H347" s="767"/>
      <c r="I347" s="768"/>
      <c r="J347" s="615"/>
      <c r="K347" s="618"/>
      <c r="L347" s="618"/>
      <c r="M347" s="615"/>
      <c r="N347" s="615"/>
    </row>
    <row r="348" spans="1:14" ht="15.75">
      <c r="A348" s="614"/>
      <c r="B348" s="614"/>
      <c r="C348" s="615"/>
      <c r="D348" s="615"/>
      <c r="E348" s="615"/>
      <c r="F348" s="766"/>
      <c r="G348" s="767"/>
      <c r="H348" s="767"/>
      <c r="I348" s="768"/>
      <c r="J348" s="615"/>
      <c r="K348" s="618"/>
      <c r="L348" s="618"/>
      <c r="M348" s="615"/>
      <c r="N348" s="615"/>
    </row>
    <row r="349" spans="1:14" ht="15.75">
      <c r="A349" s="614"/>
      <c r="B349" s="614"/>
      <c r="C349" s="615"/>
      <c r="D349" s="615"/>
      <c r="E349" s="615"/>
      <c r="F349" s="766"/>
      <c r="G349" s="767"/>
      <c r="H349" s="767"/>
      <c r="I349" s="768"/>
      <c r="J349" s="615"/>
      <c r="K349" s="618"/>
      <c r="L349" s="618"/>
      <c r="M349" s="615"/>
      <c r="N349" s="615"/>
    </row>
    <row r="350" spans="1:14" ht="15.75">
      <c r="A350" s="614"/>
      <c r="B350" s="614"/>
      <c r="C350" s="615"/>
      <c r="D350" s="615"/>
      <c r="E350" s="615"/>
      <c r="F350" s="766"/>
      <c r="G350" s="767"/>
      <c r="H350" s="767"/>
      <c r="I350" s="768"/>
      <c r="J350" s="615"/>
      <c r="K350" s="618"/>
      <c r="L350" s="618"/>
      <c r="M350" s="615"/>
      <c r="N350" s="615"/>
    </row>
    <row r="351" spans="1:14" ht="15.75">
      <c r="A351" s="614"/>
      <c r="B351" s="614"/>
      <c r="C351" s="615"/>
      <c r="D351" s="615"/>
      <c r="E351" s="615"/>
      <c r="F351" s="766"/>
      <c r="G351" s="767"/>
      <c r="H351" s="767"/>
      <c r="I351" s="768"/>
      <c r="J351" s="615"/>
      <c r="K351" s="618"/>
      <c r="L351" s="618"/>
      <c r="M351" s="615"/>
      <c r="N351" s="615"/>
    </row>
    <row r="352" spans="1:14" ht="15.75">
      <c r="A352" s="614"/>
      <c r="B352" s="614"/>
      <c r="C352" s="615"/>
      <c r="D352" s="615"/>
      <c r="E352" s="615"/>
      <c r="F352" s="766"/>
      <c r="G352" s="767"/>
      <c r="H352" s="767"/>
      <c r="I352" s="768"/>
      <c r="J352" s="615"/>
      <c r="K352" s="618"/>
      <c r="L352" s="618"/>
      <c r="M352" s="615"/>
      <c r="N352" s="615"/>
    </row>
    <row r="353" spans="1:14" ht="15.75">
      <c r="A353" s="614"/>
      <c r="B353" s="614"/>
      <c r="C353" s="615"/>
      <c r="D353" s="615"/>
      <c r="E353" s="615"/>
      <c r="F353" s="766"/>
      <c r="G353" s="767"/>
      <c r="H353" s="767"/>
      <c r="I353" s="768"/>
      <c r="J353" s="615"/>
      <c r="K353" s="618"/>
      <c r="L353" s="618"/>
      <c r="M353" s="615"/>
      <c r="N353" s="615"/>
    </row>
    <row r="354" spans="1:14" ht="15.75">
      <c r="A354" s="614"/>
      <c r="B354" s="614"/>
      <c r="C354" s="615"/>
      <c r="D354" s="615"/>
      <c r="E354" s="615"/>
      <c r="F354" s="766"/>
      <c r="G354" s="767"/>
      <c r="H354" s="767"/>
      <c r="I354" s="768"/>
      <c r="J354" s="615"/>
      <c r="K354" s="618"/>
      <c r="L354" s="618"/>
      <c r="M354" s="615"/>
      <c r="N354" s="615"/>
    </row>
    <row r="355" spans="1:14" ht="15.75">
      <c r="A355" s="614"/>
      <c r="B355" s="614"/>
      <c r="C355" s="615"/>
      <c r="D355" s="615"/>
      <c r="E355" s="615"/>
      <c r="F355" s="766"/>
      <c r="G355" s="767"/>
      <c r="H355" s="767"/>
      <c r="I355" s="768"/>
      <c r="J355" s="615"/>
      <c r="K355" s="618"/>
      <c r="L355" s="618"/>
      <c r="M355" s="615"/>
      <c r="N355" s="615"/>
    </row>
    <row r="356" spans="1:14" ht="15.75">
      <c r="A356" s="614"/>
      <c r="B356" s="614"/>
      <c r="C356" s="615"/>
      <c r="D356" s="615"/>
      <c r="E356" s="615"/>
      <c r="F356" s="766"/>
      <c r="G356" s="767"/>
      <c r="H356" s="767"/>
      <c r="I356" s="768"/>
      <c r="J356" s="615"/>
      <c r="K356" s="618"/>
      <c r="L356" s="618"/>
      <c r="M356" s="615"/>
      <c r="N356" s="615"/>
    </row>
    <row r="357" spans="1:14" ht="15.75">
      <c r="A357" s="614"/>
      <c r="B357" s="614"/>
      <c r="C357" s="615"/>
      <c r="D357" s="615"/>
      <c r="E357" s="615"/>
      <c r="F357" s="766"/>
      <c r="G357" s="767"/>
      <c r="H357" s="767"/>
      <c r="I357" s="768"/>
      <c r="J357" s="615"/>
      <c r="K357" s="618"/>
      <c r="L357" s="618"/>
      <c r="M357" s="615"/>
      <c r="N357" s="615"/>
    </row>
    <row r="358" spans="1:14" ht="15.75">
      <c r="A358" s="614"/>
      <c r="B358" s="614"/>
      <c r="C358" s="615"/>
      <c r="D358" s="615"/>
      <c r="E358" s="615"/>
      <c r="F358" s="766"/>
      <c r="G358" s="767"/>
      <c r="H358" s="767"/>
      <c r="I358" s="768"/>
      <c r="J358" s="615"/>
      <c r="K358" s="618"/>
      <c r="L358" s="618"/>
      <c r="M358" s="615"/>
      <c r="N358" s="615"/>
    </row>
    <row r="359" spans="1:14" ht="15.75">
      <c r="A359" s="614"/>
      <c r="B359" s="614"/>
      <c r="C359" s="615"/>
      <c r="D359" s="615"/>
      <c r="E359" s="615"/>
      <c r="F359" s="766"/>
      <c r="G359" s="767"/>
      <c r="H359" s="767"/>
      <c r="I359" s="768"/>
      <c r="J359" s="615"/>
      <c r="K359" s="618"/>
      <c r="L359" s="618"/>
      <c r="M359" s="615"/>
      <c r="N359" s="615"/>
    </row>
    <row r="360" spans="1:14" ht="15.75">
      <c r="A360" s="614"/>
      <c r="B360" s="614"/>
      <c r="C360" s="615"/>
      <c r="D360" s="615"/>
      <c r="E360" s="615"/>
      <c r="F360" s="766"/>
      <c r="G360" s="767"/>
      <c r="H360" s="767"/>
      <c r="I360" s="768"/>
      <c r="J360" s="615"/>
      <c r="K360" s="618"/>
      <c r="L360" s="618"/>
      <c r="M360" s="615"/>
      <c r="N360" s="615"/>
    </row>
    <row r="361" spans="1:14" ht="15.75">
      <c r="A361" s="614"/>
      <c r="B361" s="614"/>
      <c r="C361" s="615"/>
      <c r="D361" s="615"/>
      <c r="E361" s="615"/>
      <c r="F361" s="766"/>
      <c r="G361" s="767"/>
      <c r="H361" s="767"/>
      <c r="I361" s="768"/>
      <c r="J361" s="615"/>
      <c r="K361" s="618"/>
      <c r="L361" s="618"/>
      <c r="M361" s="615"/>
      <c r="N361" s="615"/>
    </row>
    <row r="362" spans="1:14" ht="15.75">
      <c r="A362" s="614"/>
      <c r="B362" s="614"/>
      <c r="C362" s="615"/>
      <c r="D362" s="615"/>
      <c r="E362" s="615"/>
      <c r="F362" s="766"/>
      <c r="G362" s="767"/>
      <c r="H362" s="767"/>
      <c r="I362" s="768"/>
      <c r="J362" s="615"/>
      <c r="K362" s="618"/>
      <c r="L362" s="618"/>
      <c r="M362" s="615"/>
      <c r="N362" s="615"/>
    </row>
    <row r="363" spans="1:14" ht="15.75">
      <c r="A363" s="614"/>
      <c r="B363" s="614"/>
      <c r="C363" s="615"/>
      <c r="D363" s="615"/>
      <c r="E363" s="615"/>
      <c r="F363" s="766"/>
      <c r="G363" s="767"/>
      <c r="H363" s="767"/>
      <c r="I363" s="768"/>
      <c r="J363" s="615"/>
      <c r="K363" s="618"/>
      <c r="L363" s="618"/>
      <c r="M363" s="615"/>
      <c r="N363" s="615"/>
    </row>
    <row r="364" spans="1:14" ht="15.75">
      <c r="A364" s="614"/>
      <c r="B364" s="614"/>
      <c r="C364" s="615"/>
      <c r="D364" s="615"/>
      <c r="E364" s="615"/>
      <c r="F364" s="766"/>
      <c r="G364" s="767"/>
      <c r="H364" s="767"/>
      <c r="I364" s="768"/>
      <c r="J364" s="615"/>
      <c r="K364" s="618"/>
      <c r="L364" s="618"/>
      <c r="M364" s="615"/>
      <c r="N364" s="615"/>
    </row>
    <row r="365" spans="1:14" ht="15.75">
      <c r="A365" s="614"/>
      <c r="B365" s="614"/>
      <c r="C365" s="615"/>
      <c r="D365" s="615"/>
      <c r="E365" s="615"/>
      <c r="F365" s="766"/>
      <c r="G365" s="767"/>
      <c r="H365" s="767"/>
      <c r="I365" s="768"/>
      <c r="J365" s="615"/>
      <c r="K365" s="618"/>
      <c r="L365" s="618"/>
      <c r="M365" s="615"/>
      <c r="N365" s="615"/>
    </row>
    <row r="366" spans="1:14" ht="15.75">
      <c r="A366" s="614"/>
      <c r="B366" s="614"/>
      <c r="C366" s="615"/>
      <c r="D366" s="615"/>
      <c r="E366" s="615"/>
      <c r="F366" s="766"/>
      <c r="G366" s="767"/>
      <c r="H366" s="767"/>
      <c r="I366" s="768"/>
      <c r="J366" s="615"/>
      <c r="K366" s="618"/>
      <c r="L366" s="618"/>
      <c r="M366" s="615"/>
      <c r="N366" s="615"/>
    </row>
    <row r="367" spans="1:14" ht="15.75">
      <c r="A367" s="614"/>
      <c r="B367" s="614"/>
      <c r="C367" s="615"/>
      <c r="D367" s="615"/>
      <c r="E367" s="615"/>
      <c r="F367" s="766"/>
      <c r="G367" s="767"/>
      <c r="H367" s="767"/>
      <c r="I367" s="768"/>
      <c r="J367" s="615"/>
      <c r="K367" s="618"/>
      <c r="L367" s="618"/>
      <c r="M367" s="615"/>
      <c r="N367" s="615"/>
    </row>
    <row r="368" spans="1:14" ht="15.75">
      <c r="A368" s="614"/>
      <c r="B368" s="614"/>
      <c r="C368" s="615"/>
      <c r="D368" s="615"/>
      <c r="E368" s="615"/>
      <c r="F368" s="766"/>
      <c r="G368" s="767"/>
      <c r="H368" s="767"/>
      <c r="I368" s="768"/>
      <c r="J368" s="615"/>
      <c r="K368" s="618"/>
      <c r="L368" s="618"/>
      <c r="M368" s="615"/>
      <c r="N368" s="615"/>
    </row>
    <row r="369" spans="1:14" ht="15.75">
      <c r="A369" s="614"/>
      <c r="B369" s="614"/>
      <c r="C369" s="615"/>
      <c r="D369" s="615"/>
      <c r="E369" s="615"/>
      <c r="F369" s="766"/>
      <c r="G369" s="767"/>
      <c r="H369" s="767"/>
      <c r="I369" s="768"/>
      <c r="J369" s="615"/>
      <c r="K369" s="618"/>
      <c r="L369" s="618"/>
      <c r="M369" s="615"/>
      <c r="N369" s="615"/>
    </row>
    <row r="370" spans="1:14" ht="15.75">
      <c r="A370" s="614"/>
      <c r="B370" s="614"/>
      <c r="C370" s="615"/>
      <c r="D370" s="615"/>
      <c r="E370" s="615"/>
      <c r="F370" s="766"/>
      <c r="G370" s="767"/>
      <c r="H370" s="767"/>
      <c r="I370" s="768"/>
      <c r="J370" s="615"/>
      <c r="K370" s="618"/>
      <c r="L370" s="618"/>
      <c r="M370" s="615"/>
      <c r="N370" s="615"/>
    </row>
    <row r="371" spans="1:14" ht="15.75">
      <c r="A371" s="614"/>
      <c r="B371" s="614"/>
      <c r="C371" s="615"/>
      <c r="D371" s="615"/>
      <c r="E371" s="615"/>
      <c r="F371" s="766"/>
      <c r="G371" s="767"/>
      <c r="H371" s="767"/>
      <c r="I371" s="768"/>
      <c r="J371" s="615"/>
      <c r="K371" s="618"/>
      <c r="L371" s="618"/>
      <c r="M371" s="615"/>
      <c r="N371" s="615"/>
    </row>
    <row r="372" spans="1:14" ht="15.75">
      <c r="A372" s="614"/>
      <c r="B372" s="614"/>
      <c r="C372" s="615"/>
      <c r="D372" s="615"/>
      <c r="E372" s="615"/>
      <c r="F372" s="766"/>
      <c r="G372" s="767"/>
      <c r="H372" s="767"/>
      <c r="I372" s="768"/>
      <c r="J372" s="615"/>
      <c r="K372" s="618"/>
      <c r="L372" s="618"/>
      <c r="M372" s="615"/>
      <c r="N372" s="615"/>
    </row>
    <row r="373" spans="1:14" ht="15.75">
      <c r="A373" s="614"/>
      <c r="B373" s="614"/>
      <c r="C373" s="615"/>
      <c r="D373" s="615"/>
      <c r="E373" s="615"/>
      <c r="F373" s="766"/>
      <c r="G373" s="767"/>
      <c r="H373" s="767"/>
      <c r="I373" s="768"/>
      <c r="J373" s="615"/>
      <c r="K373" s="618"/>
      <c r="L373" s="618"/>
      <c r="M373" s="615"/>
      <c r="N373" s="615"/>
    </row>
    <row r="374" spans="1:14" ht="15.75">
      <c r="A374" s="614"/>
      <c r="B374" s="614"/>
      <c r="C374" s="615"/>
      <c r="D374" s="615"/>
      <c r="E374" s="615"/>
      <c r="F374" s="766"/>
      <c r="G374" s="767"/>
      <c r="H374" s="767"/>
      <c r="I374" s="768"/>
      <c r="J374" s="615"/>
      <c r="K374" s="618"/>
      <c r="L374" s="618"/>
      <c r="M374" s="615"/>
      <c r="N374" s="615"/>
    </row>
    <row r="375" spans="1:14" ht="15.75">
      <c r="A375" s="614"/>
      <c r="B375" s="614"/>
      <c r="C375" s="615"/>
      <c r="D375" s="615"/>
      <c r="E375" s="615"/>
      <c r="F375" s="766"/>
      <c r="G375" s="767"/>
      <c r="H375" s="767"/>
      <c r="I375" s="768"/>
      <c r="J375" s="615"/>
      <c r="K375" s="618"/>
      <c r="L375" s="618"/>
      <c r="M375" s="615"/>
      <c r="N375" s="615"/>
    </row>
    <row r="376" spans="1:14" ht="15.75">
      <c r="A376" s="614"/>
      <c r="B376" s="614"/>
      <c r="C376" s="615"/>
      <c r="D376" s="615"/>
      <c r="E376" s="615"/>
      <c r="F376" s="766"/>
      <c r="G376" s="767"/>
      <c r="H376" s="767"/>
      <c r="I376" s="768"/>
      <c r="J376" s="615"/>
      <c r="K376" s="618"/>
      <c r="L376" s="618"/>
      <c r="M376" s="615"/>
      <c r="N376" s="615"/>
    </row>
    <row r="377" spans="1:14" ht="15.75">
      <c r="A377" s="614"/>
      <c r="B377" s="614"/>
      <c r="C377" s="615"/>
      <c r="D377" s="615"/>
      <c r="E377" s="615"/>
      <c r="F377" s="766"/>
      <c r="G377" s="767"/>
      <c r="H377" s="767"/>
      <c r="I377" s="768"/>
      <c r="J377" s="615"/>
      <c r="K377" s="618"/>
      <c r="L377" s="618"/>
      <c r="M377" s="615"/>
      <c r="N377" s="615"/>
    </row>
    <row r="378" spans="1:14" ht="15.75">
      <c r="A378" s="614"/>
      <c r="B378" s="614"/>
      <c r="C378" s="615"/>
      <c r="D378" s="615"/>
      <c r="E378" s="615"/>
      <c r="F378" s="766"/>
      <c r="G378" s="767"/>
      <c r="H378" s="767"/>
      <c r="I378" s="768"/>
      <c r="J378" s="615"/>
      <c r="K378" s="618"/>
      <c r="L378" s="618"/>
      <c r="M378" s="615"/>
      <c r="N378" s="615"/>
    </row>
    <row r="379" spans="1:14" ht="15.75">
      <c r="A379" s="614"/>
      <c r="B379" s="614"/>
      <c r="C379" s="615"/>
      <c r="D379" s="615"/>
      <c r="E379" s="615"/>
      <c r="F379" s="766"/>
      <c r="G379" s="767"/>
      <c r="H379" s="767"/>
      <c r="I379" s="768"/>
      <c r="J379" s="615"/>
      <c r="K379" s="618"/>
      <c r="L379" s="618"/>
      <c r="M379" s="615"/>
      <c r="N379" s="615"/>
    </row>
    <row r="380" spans="1:14" ht="15.75">
      <c r="A380" s="614"/>
      <c r="B380" s="614"/>
      <c r="C380" s="615"/>
      <c r="D380" s="615"/>
      <c r="E380" s="615"/>
      <c r="F380" s="766"/>
      <c r="G380" s="767"/>
      <c r="H380" s="767"/>
      <c r="I380" s="768"/>
      <c r="J380" s="615"/>
      <c r="K380" s="618"/>
      <c r="L380" s="618"/>
      <c r="M380" s="615"/>
      <c r="N380" s="615"/>
    </row>
    <row r="381" spans="1:14" ht="15.75">
      <c r="A381" s="614"/>
      <c r="B381" s="614"/>
      <c r="C381" s="615"/>
      <c r="D381" s="615"/>
      <c r="E381" s="615"/>
      <c r="F381" s="766"/>
      <c r="G381" s="767"/>
      <c r="H381" s="767"/>
      <c r="I381" s="768"/>
      <c r="J381" s="615"/>
      <c r="K381" s="618"/>
      <c r="L381" s="618"/>
      <c r="M381" s="615"/>
      <c r="N381" s="615"/>
    </row>
    <row r="382" spans="1:14" ht="15.75">
      <c r="A382" s="614"/>
      <c r="B382" s="614"/>
      <c r="C382" s="615"/>
      <c r="D382" s="615"/>
      <c r="E382" s="615"/>
      <c r="F382" s="766"/>
      <c r="G382" s="767"/>
      <c r="H382" s="767"/>
      <c r="I382" s="768"/>
      <c r="J382" s="615"/>
      <c r="K382" s="618"/>
      <c r="L382" s="618"/>
      <c r="M382" s="615"/>
      <c r="N382" s="615"/>
    </row>
    <row r="383" spans="1:14" ht="15.75">
      <c r="A383" s="614"/>
      <c r="B383" s="614"/>
      <c r="C383" s="615"/>
      <c r="D383" s="615"/>
      <c r="E383" s="615"/>
      <c r="F383" s="766"/>
      <c r="G383" s="767"/>
      <c r="H383" s="767"/>
      <c r="I383" s="768"/>
      <c r="J383" s="615"/>
      <c r="K383" s="618"/>
      <c r="L383" s="618"/>
      <c r="M383" s="615"/>
      <c r="N383" s="615"/>
    </row>
    <row r="384" spans="1:14" ht="15.75">
      <c r="A384" s="614"/>
      <c r="B384" s="614"/>
      <c r="C384" s="615"/>
      <c r="D384" s="615"/>
      <c r="E384" s="615"/>
      <c r="F384" s="766"/>
      <c r="G384" s="767"/>
      <c r="H384" s="767"/>
      <c r="I384" s="768"/>
      <c r="J384" s="615"/>
      <c r="K384" s="618"/>
      <c r="L384" s="618"/>
      <c r="M384" s="615"/>
      <c r="N384" s="615"/>
    </row>
    <row r="385" spans="1:14" ht="15.75">
      <c r="A385" s="614"/>
      <c r="B385" s="614"/>
      <c r="C385" s="615"/>
      <c r="D385" s="615"/>
      <c r="E385" s="615"/>
      <c r="F385" s="766"/>
      <c r="G385" s="767"/>
      <c r="H385" s="767"/>
      <c r="I385" s="768"/>
      <c r="J385" s="615"/>
      <c r="K385" s="618"/>
      <c r="L385" s="618"/>
      <c r="M385" s="615"/>
      <c r="N385" s="615"/>
    </row>
    <row r="386" spans="1:14" ht="15.75">
      <c r="A386" s="614"/>
      <c r="B386" s="614"/>
      <c r="C386" s="615"/>
      <c r="D386" s="615"/>
      <c r="E386" s="615"/>
      <c r="F386" s="766"/>
      <c r="G386" s="767"/>
      <c r="H386" s="767"/>
      <c r="I386" s="768"/>
      <c r="J386" s="615"/>
      <c r="K386" s="618"/>
      <c r="L386" s="618"/>
      <c r="M386" s="615"/>
      <c r="N386" s="615"/>
    </row>
    <row r="387" spans="1:14" ht="15.75">
      <c r="A387" s="614"/>
      <c r="B387" s="614"/>
      <c r="C387" s="615"/>
      <c r="D387" s="615"/>
      <c r="E387" s="615"/>
      <c r="F387" s="766"/>
      <c r="G387" s="767"/>
      <c r="H387" s="767"/>
      <c r="I387" s="768"/>
      <c r="J387" s="615"/>
      <c r="K387" s="618"/>
      <c r="L387" s="618"/>
      <c r="M387" s="615"/>
      <c r="N387" s="615"/>
    </row>
    <row r="388" spans="1:14" ht="15.75">
      <c r="A388" s="614"/>
      <c r="B388" s="614"/>
      <c r="C388" s="615"/>
      <c r="D388" s="615"/>
      <c r="E388" s="615"/>
      <c r="F388" s="766"/>
      <c r="G388" s="767"/>
      <c r="H388" s="767"/>
      <c r="I388" s="768"/>
      <c r="J388" s="615"/>
      <c r="K388" s="618"/>
      <c r="L388" s="618"/>
      <c r="M388" s="615"/>
      <c r="N388" s="615"/>
    </row>
    <row r="389" spans="1:14" ht="15.75">
      <c r="A389" s="614"/>
      <c r="B389" s="614"/>
      <c r="C389" s="615"/>
      <c r="D389" s="615"/>
      <c r="E389" s="615"/>
      <c r="F389" s="766"/>
      <c r="G389" s="767"/>
      <c r="H389" s="767"/>
      <c r="I389" s="768"/>
      <c r="J389" s="615"/>
      <c r="K389" s="618"/>
      <c r="L389" s="618"/>
      <c r="M389" s="615"/>
      <c r="N389" s="615"/>
    </row>
    <row r="390" spans="1:14" ht="15.75">
      <c r="A390" s="614"/>
      <c r="B390" s="614"/>
      <c r="C390" s="615"/>
      <c r="D390" s="615"/>
      <c r="E390" s="615"/>
      <c r="F390" s="766"/>
      <c r="G390" s="767"/>
      <c r="H390" s="767"/>
      <c r="I390" s="768"/>
      <c r="J390" s="615"/>
      <c r="K390" s="618"/>
      <c r="L390" s="618"/>
      <c r="M390" s="615"/>
      <c r="N390" s="615"/>
    </row>
    <row r="391" spans="1:14" ht="15.75">
      <c r="A391" s="614"/>
      <c r="B391" s="614"/>
      <c r="C391" s="615"/>
      <c r="D391" s="615"/>
      <c r="E391" s="615"/>
      <c r="F391" s="766"/>
      <c r="G391" s="767"/>
      <c r="H391" s="767"/>
      <c r="I391" s="768"/>
      <c r="J391" s="615"/>
      <c r="K391" s="618"/>
      <c r="L391" s="618"/>
      <c r="M391" s="615"/>
      <c r="N391" s="615"/>
    </row>
    <row r="392" spans="1:14" ht="15.75">
      <c r="A392" s="614"/>
      <c r="B392" s="614"/>
      <c r="C392" s="615"/>
      <c r="D392" s="615"/>
      <c r="E392" s="615"/>
      <c r="F392" s="766"/>
      <c r="G392" s="767"/>
      <c r="H392" s="767"/>
      <c r="I392" s="768"/>
      <c r="J392" s="615"/>
      <c r="K392" s="618"/>
      <c r="L392" s="618"/>
      <c r="M392" s="615"/>
      <c r="N392" s="615"/>
    </row>
    <row r="393" spans="1:14" ht="15.75">
      <c r="A393" s="614"/>
      <c r="B393" s="614"/>
      <c r="C393" s="615"/>
      <c r="D393" s="615"/>
      <c r="E393" s="615"/>
      <c r="F393" s="766"/>
      <c r="G393" s="767"/>
      <c r="H393" s="767"/>
      <c r="I393" s="768"/>
      <c r="J393" s="615"/>
      <c r="K393" s="618"/>
      <c r="L393" s="618"/>
      <c r="M393" s="615"/>
      <c r="N393" s="615"/>
    </row>
    <row r="394" spans="1:14" ht="15.75">
      <c r="A394" s="614"/>
      <c r="B394" s="614"/>
      <c r="C394" s="615"/>
      <c r="D394" s="615"/>
      <c r="E394" s="615"/>
      <c r="F394" s="766"/>
      <c r="G394" s="767"/>
      <c r="H394" s="767"/>
      <c r="I394" s="768"/>
      <c r="J394" s="615"/>
      <c r="K394" s="618"/>
      <c r="L394" s="618"/>
      <c r="M394" s="615"/>
      <c r="N394" s="615"/>
    </row>
    <row r="395" spans="1:14" ht="15.75">
      <c r="A395" s="614"/>
      <c r="B395" s="614"/>
      <c r="C395" s="615"/>
      <c r="D395" s="615"/>
      <c r="E395" s="615"/>
      <c r="F395" s="766"/>
      <c r="G395" s="767"/>
      <c r="H395" s="767"/>
      <c r="I395" s="768"/>
      <c r="J395" s="615"/>
      <c r="K395" s="618"/>
      <c r="L395" s="618"/>
      <c r="M395" s="615"/>
      <c r="N395" s="615"/>
    </row>
    <row r="396" spans="1:14" ht="15.75">
      <c r="A396" s="614"/>
      <c r="B396" s="614"/>
      <c r="C396" s="615"/>
      <c r="D396" s="615"/>
      <c r="E396" s="615"/>
      <c r="F396" s="766"/>
      <c r="G396" s="767"/>
      <c r="H396" s="767"/>
      <c r="I396" s="768"/>
      <c r="J396" s="615"/>
      <c r="K396" s="618"/>
      <c r="L396" s="618"/>
      <c r="M396" s="615"/>
      <c r="N396" s="615"/>
    </row>
    <row r="397" spans="1:14" ht="15.75">
      <c r="A397" s="614"/>
      <c r="B397" s="614"/>
      <c r="C397" s="615"/>
      <c r="D397" s="615"/>
      <c r="E397" s="615"/>
      <c r="F397" s="766"/>
      <c r="G397" s="767"/>
      <c r="H397" s="767"/>
      <c r="I397" s="768"/>
      <c r="J397" s="615"/>
      <c r="K397" s="618"/>
      <c r="L397" s="618"/>
      <c r="M397" s="615"/>
      <c r="N397" s="615"/>
    </row>
    <row r="398" spans="1:14" ht="15.75">
      <c r="A398" s="614"/>
      <c r="B398" s="614"/>
      <c r="C398" s="615"/>
      <c r="D398" s="615"/>
      <c r="E398" s="615"/>
      <c r="F398" s="766"/>
      <c r="G398" s="767"/>
      <c r="H398" s="767"/>
      <c r="I398" s="768"/>
      <c r="J398" s="615"/>
      <c r="K398" s="618"/>
      <c r="L398" s="618"/>
      <c r="M398" s="615"/>
      <c r="N398" s="615"/>
    </row>
    <row r="399" spans="1:14" ht="15.75">
      <c r="A399" s="614"/>
      <c r="B399" s="614"/>
      <c r="C399" s="615"/>
      <c r="D399" s="615"/>
      <c r="E399" s="615"/>
      <c r="F399" s="766"/>
      <c r="G399" s="767"/>
      <c r="H399" s="767"/>
      <c r="I399" s="768"/>
      <c r="J399" s="615"/>
      <c r="K399" s="618"/>
      <c r="L399" s="618"/>
      <c r="M399" s="615"/>
      <c r="N399" s="615"/>
    </row>
    <row r="400" spans="1:14" ht="15.75">
      <c r="A400" s="614"/>
      <c r="B400" s="614"/>
      <c r="C400" s="615"/>
      <c r="D400" s="615"/>
      <c r="E400" s="615"/>
      <c r="F400" s="766"/>
      <c r="G400" s="767"/>
      <c r="H400" s="767"/>
      <c r="I400" s="768"/>
      <c r="J400" s="615"/>
      <c r="K400" s="618"/>
      <c r="L400" s="618"/>
      <c r="M400" s="615"/>
      <c r="N400" s="615"/>
    </row>
    <row r="401" spans="1:14" ht="15.75">
      <c r="A401" s="614"/>
      <c r="B401" s="614"/>
      <c r="C401" s="615"/>
      <c r="D401" s="615"/>
      <c r="E401" s="615"/>
      <c r="F401" s="766"/>
      <c r="G401" s="767"/>
      <c r="H401" s="767"/>
      <c r="I401" s="768"/>
      <c r="J401" s="615"/>
      <c r="K401" s="618"/>
      <c r="L401" s="618"/>
      <c r="M401" s="615"/>
      <c r="N401" s="615"/>
    </row>
    <row r="402" spans="1:14" ht="15.75">
      <c r="A402" s="614"/>
      <c r="B402" s="614"/>
      <c r="C402" s="615"/>
      <c r="D402" s="615"/>
      <c r="E402" s="615"/>
      <c r="F402" s="766"/>
      <c r="G402" s="767"/>
      <c r="H402" s="767"/>
      <c r="I402" s="768"/>
      <c r="J402" s="615"/>
      <c r="K402" s="618"/>
      <c r="L402" s="618"/>
      <c r="M402" s="615"/>
      <c r="N402" s="615"/>
    </row>
    <row r="403" spans="1:14" ht="15.75">
      <c r="A403" s="614"/>
      <c r="B403" s="614"/>
      <c r="C403" s="615"/>
      <c r="D403" s="615"/>
      <c r="E403" s="615"/>
      <c r="F403" s="766"/>
      <c r="G403" s="767"/>
      <c r="H403" s="767"/>
      <c r="I403" s="768"/>
      <c r="J403" s="615"/>
      <c r="K403" s="618"/>
      <c r="L403" s="618"/>
      <c r="M403" s="615"/>
      <c r="N403" s="615"/>
    </row>
    <row r="404" spans="1:14" ht="15.75">
      <c r="A404" s="614"/>
      <c r="B404" s="614"/>
      <c r="C404" s="615"/>
      <c r="D404" s="615"/>
      <c r="E404" s="615"/>
      <c r="F404" s="766"/>
      <c r="G404" s="767"/>
      <c r="H404" s="767"/>
      <c r="I404" s="768"/>
      <c r="J404" s="615"/>
      <c r="K404" s="618"/>
      <c r="L404" s="618"/>
      <c r="M404" s="615"/>
      <c r="N404" s="615"/>
    </row>
    <row r="405" spans="1:14" ht="15.75">
      <c r="A405" s="614"/>
      <c r="B405" s="614"/>
      <c r="C405" s="615"/>
      <c r="D405" s="615"/>
      <c r="E405" s="615"/>
      <c r="F405" s="766"/>
      <c r="G405" s="767"/>
      <c r="H405" s="767"/>
      <c r="I405" s="768"/>
      <c r="J405" s="615"/>
      <c r="K405" s="618"/>
      <c r="L405" s="618"/>
      <c r="M405" s="615"/>
      <c r="N405" s="615"/>
    </row>
    <row r="406" spans="1:14" ht="15.75">
      <c r="A406" s="614"/>
      <c r="B406" s="614"/>
      <c r="C406" s="615"/>
      <c r="D406" s="615"/>
      <c r="E406" s="615"/>
      <c r="F406" s="766"/>
      <c r="G406" s="767"/>
      <c r="H406" s="767"/>
      <c r="I406" s="768"/>
      <c r="J406" s="615"/>
      <c r="K406" s="618"/>
      <c r="L406" s="618"/>
      <c r="M406" s="615"/>
      <c r="N406" s="615"/>
    </row>
    <row r="407" spans="1:14" ht="15.75">
      <c r="A407" s="614"/>
      <c r="B407" s="614"/>
      <c r="C407" s="615"/>
      <c r="D407" s="615"/>
      <c r="E407" s="615"/>
      <c r="F407" s="766"/>
      <c r="G407" s="767"/>
      <c r="H407" s="767"/>
      <c r="I407" s="768"/>
      <c r="J407" s="615"/>
      <c r="K407" s="618"/>
      <c r="L407" s="618"/>
      <c r="M407" s="615"/>
      <c r="N407" s="615"/>
    </row>
    <row r="408" spans="1:14" ht="15.75">
      <c r="A408" s="614"/>
      <c r="B408" s="614"/>
      <c r="C408" s="615"/>
      <c r="D408" s="615"/>
      <c r="E408" s="615"/>
      <c r="F408" s="766"/>
      <c r="G408" s="767"/>
      <c r="H408" s="767"/>
      <c r="I408" s="768"/>
      <c r="J408" s="615"/>
      <c r="K408" s="618"/>
      <c r="L408" s="618"/>
      <c r="M408" s="615"/>
      <c r="N408" s="615"/>
    </row>
    <row r="409" spans="1:14" ht="15.75">
      <c r="A409" s="614"/>
      <c r="B409" s="614"/>
      <c r="C409" s="615"/>
      <c r="D409" s="615"/>
      <c r="E409" s="615"/>
      <c r="F409" s="766"/>
      <c r="G409" s="767"/>
      <c r="H409" s="767"/>
      <c r="I409" s="768"/>
      <c r="J409" s="615"/>
      <c r="K409" s="618"/>
      <c r="L409" s="618"/>
      <c r="M409" s="615"/>
      <c r="N409" s="615"/>
    </row>
    <row r="410" spans="1:14" ht="15.75">
      <c r="A410" s="614"/>
      <c r="B410" s="614"/>
      <c r="C410" s="615"/>
      <c r="D410" s="615"/>
      <c r="E410" s="615"/>
      <c r="F410" s="766"/>
      <c r="G410" s="767"/>
      <c r="H410" s="767"/>
      <c r="I410" s="768"/>
      <c r="J410" s="615"/>
      <c r="K410" s="618"/>
      <c r="L410" s="618"/>
      <c r="M410" s="615"/>
      <c r="N410" s="615"/>
    </row>
    <row r="411" spans="1:14" ht="15.75">
      <c r="A411" s="614"/>
      <c r="B411" s="614"/>
      <c r="C411" s="615"/>
      <c r="D411" s="615"/>
      <c r="E411" s="615"/>
      <c r="F411" s="766"/>
      <c r="G411" s="767"/>
      <c r="H411" s="767"/>
      <c r="I411" s="768"/>
      <c r="J411" s="615"/>
      <c r="K411" s="618"/>
      <c r="L411" s="618"/>
      <c r="M411" s="615"/>
      <c r="N411" s="615"/>
    </row>
    <row r="412" spans="1:14" ht="15.75">
      <c r="A412" s="614"/>
      <c r="B412" s="614"/>
      <c r="C412" s="615"/>
      <c r="D412" s="615"/>
      <c r="E412" s="615"/>
      <c r="F412" s="766"/>
      <c r="G412" s="767"/>
      <c r="H412" s="767"/>
      <c r="I412" s="768"/>
      <c r="J412" s="615"/>
      <c r="K412" s="618"/>
      <c r="L412" s="618"/>
      <c r="M412" s="615"/>
      <c r="N412" s="615"/>
    </row>
    <row r="413" spans="1:14" ht="15.75">
      <c r="A413" s="614"/>
      <c r="B413" s="614"/>
      <c r="C413" s="615"/>
      <c r="D413" s="615"/>
      <c r="E413" s="615"/>
      <c r="F413" s="766"/>
      <c r="G413" s="767"/>
      <c r="H413" s="767"/>
      <c r="I413" s="768"/>
      <c r="J413" s="615"/>
      <c r="K413" s="618"/>
      <c r="L413" s="618"/>
      <c r="M413" s="615"/>
      <c r="N413" s="615"/>
    </row>
    <row r="414" spans="1:14" ht="15.75">
      <c r="A414" s="614"/>
      <c r="B414" s="614"/>
      <c r="C414" s="615"/>
      <c r="D414" s="615"/>
      <c r="E414" s="615"/>
      <c r="F414" s="766"/>
      <c r="G414" s="767"/>
      <c r="H414" s="767"/>
      <c r="I414" s="768"/>
      <c r="J414" s="615"/>
      <c r="K414" s="618"/>
      <c r="L414" s="618"/>
      <c r="M414" s="615"/>
      <c r="N414" s="615"/>
    </row>
    <row r="415" spans="1:14" ht="15.75">
      <c r="A415" s="614"/>
      <c r="B415" s="614"/>
      <c r="C415" s="615"/>
      <c r="D415" s="615"/>
      <c r="E415" s="615"/>
      <c r="F415" s="766"/>
      <c r="G415" s="767"/>
      <c r="H415" s="767"/>
      <c r="I415" s="768"/>
      <c r="J415" s="615"/>
      <c r="K415" s="618"/>
      <c r="L415" s="618"/>
      <c r="M415" s="615"/>
      <c r="N415" s="615"/>
    </row>
    <row r="416" spans="1:14" ht="15.75">
      <c r="A416" s="614"/>
      <c r="B416" s="614"/>
      <c r="C416" s="615"/>
      <c r="D416" s="615"/>
      <c r="E416" s="615"/>
      <c r="F416" s="766"/>
      <c r="G416" s="767"/>
      <c r="H416" s="767"/>
      <c r="I416" s="768"/>
      <c r="J416" s="615"/>
      <c r="K416" s="618"/>
      <c r="L416" s="618"/>
      <c r="M416" s="615"/>
      <c r="N416" s="615"/>
    </row>
    <row r="417" spans="1:14" ht="15.75">
      <c r="A417" s="614"/>
      <c r="B417" s="614"/>
      <c r="C417" s="615"/>
      <c r="D417" s="615"/>
      <c r="E417" s="615"/>
      <c r="F417" s="766"/>
      <c r="G417" s="767"/>
      <c r="H417" s="767"/>
      <c r="I417" s="768"/>
      <c r="J417" s="615"/>
      <c r="K417" s="618"/>
      <c r="L417" s="618"/>
      <c r="M417" s="615"/>
      <c r="N417" s="615"/>
    </row>
    <row r="418" spans="1:14" ht="15.75">
      <c r="A418" s="614"/>
      <c r="B418" s="614"/>
      <c r="C418" s="615"/>
      <c r="D418" s="615"/>
      <c r="E418" s="615"/>
      <c r="F418" s="766"/>
      <c r="G418" s="767"/>
      <c r="H418" s="767"/>
      <c r="I418" s="768"/>
      <c r="J418" s="615"/>
      <c r="K418" s="618"/>
      <c r="L418" s="618"/>
      <c r="M418" s="615"/>
      <c r="N418" s="615"/>
    </row>
    <row r="419" spans="1:14" ht="15.75">
      <c r="A419" s="614"/>
      <c r="B419" s="614"/>
      <c r="C419" s="615"/>
      <c r="D419" s="615"/>
      <c r="E419" s="615"/>
      <c r="F419" s="766"/>
      <c r="G419" s="767"/>
      <c r="H419" s="767"/>
      <c r="I419" s="768"/>
      <c r="J419" s="615"/>
      <c r="K419" s="618"/>
      <c r="L419" s="618"/>
      <c r="M419" s="615"/>
      <c r="N419" s="615"/>
    </row>
    <row r="420" spans="1:14" ht="15.75">
      <c r="A420" s="614"/>
      <c r="B420" s="614"/>
      <c r="C420" s="615"/>
      <c r="D420" s="615"/>
      <c r="E420" s="615"/>
      <c r="F420" s="766"/>
      <c r="G420" s="767"/>
      <c r="H420" s="767"/>
      <c r="I420" s="768"/>
      <c r="J420" s="615"/>
      <c r="K420" s="618"/>
      <c r="L420" s="618"/>
      <c r="M420" s="615"/>
      <c r="N420" s="615"/>
    </row>
    <row r="421" spans="1:14" ht="15.75">
      <c r="A421" s="614"/>
      <c r="B421" s="614"/>
      <c r="C421" s="615"/>
      <c r="D421" s="615"/>
      <c r="E421" s="615"/>
      <c r="F421" s="766"/>
      <c r="G421" s="767"/>
      <c r="H421" s="767"/>
      <c r="I421" s="768"/>
      <c r="J421" s="615"/>
      <c r="K421" s="618"/>
      <c r="L421" s="618"/>
      <c r="M421" s="615"/>
      <c r="N421" s="615"/>
    </row>
    <row r="422" spans="1:14" ht="15.75">
      <c r="A422" s="614"/>
      <c r="B422" s="614"/>
      <c r="C422" s="615"/>
      <c r="D422" s="615"/>
      <c r="E422" s="615"/>
      <c r="F422" s="766"/>
      <c r="G422" s="767"/>
      <c r="H422" s="767"/>
      <c r="I422" s="768"/>
      <c r="J422" s="615"/>
      <c r="K422" s="618"/>
      <c r="L422" s="618"/>
      <c r="M422" s="615"/>
      <c r="N422" s="615"/>
    </row>
    <row r="423" spans="1:14" ht="15.75">
      <c r="A423" s="614"/>
      <c r="B423" s="614"/>
      <c r="C423" s="615"/>
      <c r="D423" s="615"/>
      <c r="E423" s="615"/>
      <c r="F423" s="766"/>
      <c r="G423" s="767"/>
      <c r="H423" s="767"/>
      <c r="I423" s="768"/>
      <c r="J423" s="615"/>
      <c r="K423" s="618"/>
      <c r="L423" s="618"/>
      <c r="M423" s="615"/>
      <c r="N423" s="615"/>
    </row>
    <row r="424" spans="1:14" ht="15.75">
      <c r="A424" s="614"/>
      <c r="B424" s="614"/>
      <c r="C424" s="615"/>
      <c r="D424" s="615"/>
      <c r="E424" s="615"/>
      <c r="F424" s="766"/>
      <c r="G424" s="767"/>
      <c r="H424" s="767"/>
      <c r="I424" s="768"/>
      <c r="J424" s="615"/>
      <c r="K424" s="618"/>
      <c r="L424" s="618"/>
      <c r="M424" s="615"/>
      <c r="N424" s="615"/>
    </row>
    <row r="425" spans="1:14" ht="15.75">
      <c r="A425" s="614"/>
      <c r="B425" s="614"/>
      <c r="C425" s="615"/>
      <c r="D425" s="615"/>
      <c r="E425" s="615"/>
      <c r="F425" s="766"/>
      <c r="G425" s="767"/>
      <c r="H425" s="767"/>
      <c r="I425" s="768"/>
      <c r="J425" s="615"/>
      <c r="K425" s="618"/>
      <c r="L425" s="618"/>
      <c r="M425" s="615"/>
      <c r="N425" s="615"/>
    </row>
    <row r="426" spans="1:14" ht="15.75">
      <c r="A426" s="614"/>
      <c r="B426" s="614"/>
      <c r="C426" s="615"/>
      <c r="D426" s="615"/>
      <c r="E426" s="615"/>
      <c r="F426" s="766"/>
      <c r="G426" s="767"/>
      <c r="H426" s="767"/>
      <c r="I426" s="768"/>
      <c r="J426" s="615"/>
      <c r="K426" s="618"/>
      <c r="L426" s="618"/>
      <c r="M426" s="615"/>
      <c r="N426" s="615"/>
    </row>
    <row r="427" spans="1:14" ht="15.75">
      <c r="A427" s="614"/>
      <c r="B427" s="614"/>
      <c r="C427" s="615"/>
      <c r="D427" s="615"/>
      <c r="E427" s="615"/>
      <c r="F427" s="766"/>
      <c r="G427" s="767"/>
      <c r="H427" s="767"/>
      <c r="I427" s="768"/>
      <c r="J427" s="615"/>
      <c r="K427" s="618"/>
      <c r="L427" s="618"/>
      <c r="M427" s="615"/>
      <c r="N427" s="615"/>
    </row>
    <row r="428" spans="1:14" ht="15.75">
      <c r="A428" s="614"/>
      <c r="B428" s="614"/>
      <c r="C428" s="615"/>
      <c r="D428" s="615"/>
      <c r="E428" s="615"/>
      <c r="F428" s="766"/>
      <c r="G428" s="767"/>
      <c r="H428" s="767"/>
      <c r="I428" s="768"/>
      <c r="J428" s="615"/>
      <c r="K428" s="618"/>
      <c r="L428" s="618"/>
      <c r="M428" s="615"/>
      <c r="N428" s="615"/>
    </row>
    <row r="429" spans="1:14" ht="15.75">
      <c r="A429" s="614"/>
      <c r="B429" s="614"/>
      <c r="C429" s="615"/>
      <c r="D429" s="615"/>
      <c r="E429" s="615"/>
      <c r="F429" s="766"/>
      <c r="G429" s="767"/>
      <c r="H429" s="767"/>
      <c r="I429" s="768"/>
      <c r="J429" s="615"/>
      <c r="K429" s="618"/>
      <c r="L429" s="618"/>
      <c r="M429" s="615"/>
      <c r="N429" s="615"/>
    </row>
    <row r="430" spans="1:14" ht="15.75">
      <c r="A430" s="614"/>
      <c r="B430" s="614"/>
      <c r="C430" s="615"/>
      <c r="D430" s="615"/>
      <c r="E430" s="615"/>
      <c r="F430" s="766"/>
      <c r="G430" s="767"/>
      <c r="H430" s="767"/>
      <c r="I430" s="768"/>
      <c r="J430" s="615"/>
      <c r="K430" s="618"/>
      <c r="L430" s="618"/>
      <c r="M430" s="615"/>
      <c r="N430" s="615"/>
    </row>
    <row r="431" spans="1:14" ht="15.75">
      <c r="A431" s="614"/>
      <c r="B431" s="614"/>
      <c r="C431" s="615"/>
      <c r="D431" s="615"/>
      <c r="E431" s="615"/>
      <c r="F431" s="766"/>
      <c r="G431" s="767"/>
      <c r="H431" s="767"/>
      <c r="I431" s="768"/>
      <c r="J431" s="615"/>
      <c r="K431" s="618"/>
      <c r="L431" s="618"/>
      <c r="M431" s="615"/>
      <c r="N431" s="615"/>
    </row>
    <row r="432" spans="1:14" ht="15.75">
      <c r="A432" s="614"/>
      <c r="B432" s="614"/>
      <c r="C432" s="615"/>
      <c r="D432" s="615"/>
      <c r="E432" s="615"/>
      <c r="F432" s="766"/>
      <c r="G432" s="767"/>
      <c r="H432" s="767"/>
      <c r="I432" s="768"/>
      <c r="J432" s="615"/>
      <c r="K432" s="618"/>
      <c r="L432" s="618"/>
      <c r="M432" s="615"/>
      <c r="N432" s="615"/>
    </row>
    <row r="433" spans="1:14" ht="15.75">
      <c r="A433" s="614"/>
      <c r="B433" s="614"/>
      <c r="C433" s="615"/>
      <c r="D433" s="615"/>
      <c r="E433" s="615"/>
      <c r="F433" s="766"/>
      <c r="G433" s="767"/>
      <c r="H433" s="767"/>
      <c r="I433" s="768"/>
      <c r="J433" s="615"/>
      <c r="K433" s="618"/>
      <c r="L433" s="618"/>
      <c r="M433" s="615"/>
      <c r="N433" s="615"/>
    </row>
    <row r="434" spans="1:14" ht="15.75">
      <c r="A434" s="614"/>
      <c r="B434" s="614"/>
      <c r="C434" s="615"/>
      <c r="D434" s="615"/>
      <c r="E434" s="615"/>
      <c r="F434" s="766"/>
      <c r="G434" s="767"/>
      <c r="H434" s="767"/>
      <c r="I434" s="768"/>
      <c r="J434" s="615"/>
      <c r="K434" s="618"/>
      <c r="L434" s="618"/>
      <c r="M434" s="615"/>
      <c r="N434" s="615"/>
    </row>
    <row r="435" spans="1:14" ht="15.75">
      <c r="A435" s="614"/>
      <c r="B435" s="614"/>
      <c r="C435" s="615"/>
      <c r="D435" s="615"/>
      <c r="E435" s="615"/>
      <c r="F435" s="766"/>
      <c r="G435" s="767"/>
      <c r="H435" s="767"/>
      <c r="I435" s="768"/>
      <c r="J435" s="615"/>
      <c r="K435" s="618"/>
      <c r="L435" s="618"/>
      <c r="M435" s="615"/>
      <c r="N435" s="615"/>
    </row>
    <row r="436" spans="1:14" ht="15.75">
      <c r="A436" s="614"/>
      <c r="B436" s="614"/>
      <c r="C436" s="615"/>
      <c r="D436" s="615"/>
      <c r="E436" s="615"/>
      <c r="F436" s="766"/>
      <c r="G436" s="767"/>
      <c r="H436" s="767"/>
      <c r="I436" s="768"/>
      <c r="J436" s="615"/>
      <c r="K436" s="618"/>
      <c r="L436" s="618"/>
      <c r="M436" s="615"/>
      <c r="N436" s="615"/>
    </row>
    <row r="437" spans="1:14" ht="15.75">
      <c r="A437" s="614"/>
      <c r="B437" s="614"/>
      <c r="C437" s="615"/>
      <c r="D437" s="615"/>
      <c r="E437" s="615"/>
      <c r="F437" s="766"/>
      <c r="G437" s="767"/>
      <c r="H437" s="767"/>
      <c r="I437" s="768"/>
      <c r="J437" s="615"/>
      <c r="K437" s="618"/>
      <c r="L437" s="618"/>
      <c r="M437" s="615"/>
      <c r="N437" s="615"/>
    </row>
    <row r="438" spans="1:14" ht="15.75">
      <c r="A438" s="614"/>
      <c r="B438" s="614"/>
      <c r="C438" s="615"/>
      <c r="D438" s="615"/>
      <c r="E438" s="615"/>
      <c r="F438" s="766"/>
      <c r="G438" s="767"/>
      <c r="H438" s="767"/>
      <c r="I438" s="768"/>
      <c r="J438" s="615"/>
      <c r="K438" s="618"/>
      <c r="L438" s="618"/>
      <c r="M438" s="615"/>
      <c r="N438" s="615"/>
    </row>
    <row r="439" spans="1:14" ht="15.75">
      <c r="A439" s="614"/>
      <c r="B439" s="614"/>
      <c r="C439" s="615"/>
      <c r="D439" s="615"/>
      <c r="E439" s="615"/>
      <c r="F439" s="766"/>
      <c r="G439" s="767"/>
      <c r="H439" s="767"/>
      <c r="I439" s="768"/>
      <c r="J439" s="615"/>
      <c r="K439" s="618"/>
      <c r="L439" s="618"/>
      <c r="M439" s="615"/>
      <c r="N439" s="615"/>
    </row>
    <row r="440" spans="1:14" ht="15.75">
      <c r="A440" s="614"/>
      <c r="B440" s="614"/>
      <c r="C440" s="615"/>
      <c r="D440" s="615"/>
      <c r="E440" s="615"/>
      <c r="F440" s="766"/>
      <c r="G440" s="767"/>
      <c r="H440" s="767"/>
      <c r="I440" s="768"/>
      <c r="J440" s="615"/>
      <c r="K440" s="618"/>
      <c r="L440" s="618"/>
      <c r="M440" s="615"/>
      <c r="N440" s="615"/>
    </row>
    <row r="441" spans="1:14" ht="15.75">
      <c r="A441" s="614"/>
      <c r="B441" s="614"/>
      <c r="C441" s="615"/>
      <c r="D441" s="615"/>
      <c r="E441" s="615"/>
      <c r="F441" s="766"/>
      <c r="G441" s="767"/>
      <c r="H441" s="767"/>
      <c r="I441" s="768"/>
      <c r="J441" s="615"/>
      <c r="K441" s="618"/>
      <c r="L441" s="618"/>
      <c r="M441" s="615"/>
      <c r="N441" s="615"/>
    </row>
    <row r="442" spans="1:14" ht="15.75">
      <c r="A442" s="614"/>
      <c r="B442" s="614"/>
      <c r="C442" s="615"/>
      <c r="D442" s="615"/>
      <c r="E442" s="615"/>
      <c r="F442" s="766"/>
      <c r="G442" s="767"/>
      <c r="H442" s="767"/>
      <c r="I442" s="768"/>
      <c r="J442" s="615"/>
      <c r="K442" s="618"/>
      <c r="L442" s="618"/>
      <c r="M442" s="615"/>
      <c r="N442" s="615"/>
    </row>
    <row r="443" spans="1:14" ht="15.75">
      <c r="A443" s="614"/>
      <c r="B443" s="614"/>
      <c r="C443" s="615"/>
      <c r="D443" s="615"/>
      <c r="E443" s="615"/>
      <c r="F443" s="766"/>
      <c r="G443" s="767"/>
      <c r="H443" s="767"/>
      <c r="I443" s="768"/>
      <c r="J443" s="615"/>
      <c r="K443" s="618"/>
      <c r="L443" s="618"/>
      <c r="M443" s="615"/>
      <c r="N443" s="615"/>
    </row>
    <row r="444" spans="1:14" ht="15.75">
      <c r="A444" s="614"/>
      <c r="B444" s="614"/>
      <c r="C444" s="615"/>
      <c r="D444" s="615"/>
      <c r="E444" s="615"/>
      <c r="F444" s="766"/>
      <c r="G444" s="767"/>
      <c r="H444" s="767"/>
      <c r="I444" s="768"/>
      <c r="J444" s="615"/>
      <c r="K444" s="618"/>
      <c r="L444" s="618"/>
      <c r="M444" s="615"/>
      <c r="N444" s="615"/>
    </row>
    <row r="445" spans="1:14" ht="15.75">
      <c r="A445" s="614"/>
      <c r="B445" s="614"/>
      <c r="C445" s="615"/>
      <c r="D445" s="615"/>
      <c r="E445" s="615"/>
      <c r="F445" s="766"/>
      <c r="G445" s="767"/>
      <c r="H445" s="767"/>
      <c r="I445" s="768"/>
      <c r="J445" s="615"/>
      <c r="K445" s="618"/>
      <c r="L445" s="618"/>
      <c r="M445" s="615"/>
      <c r="N445" s="615"/>
    </row>
    <row r="446" spans="1:14" ht="15.75">
      <c r="A446" s="614"/>
      <c r="B446" s="614"/>
      <c r="C446" s="615"/>
      <c r="D446" s="615"/>
      <c r="E446" s="615"/>
      <c r="F446" s="766"/>
      <c r="G446" s="767"/>
      <c r="H446" s="767"/>
      <c r="I446" s="768"/>
      <c r="J446" s="615"/>
      <c r="K446" s="618"/>
      <c r="L446" s="618"/>
      <c r="M446" s="615"/>
      <c r="N446" s="615"/>
    </row>
    <row r="447" spans="1:14" ht="15.75">
      <c r="A447" s="614"/>
      <c r="B447" s="614"/>
      <c r="C447" s="615"/>
      <c r="D447" s="615"/>
      <c r="E447" s="615"/>
      <c r="F447" s="766"/>
      <c r="G447" s="767"/>
      <c r="H447" s="767"/>
      <c r="I447" s="768"/>
      <c r="J447" s="615"/>
      <c r="K447" s="618"/>
      <c r="L447" s="618"/>
      <c r="M447" s="615"/>
      <c r="N447" s="615"/>
    </row>
    <row r="448" spans="1:14" ht="15.75">
      <c r="A448" s="614"/>
      <c r="B448" s="614"/>
      <c r="C448" s="615"/>
      <c r="D448" s="615"/>
      <c r="E448" s="615"/>
      <c r="F448" s="766"/>
      <c r="G448" s="767"/>
      <c r="H448" s="767"/>
      <c r="I448" s="768"/>
      <c r="J448" s="615"/>
      <c r="K448" s="618"/>
      <c r="L448" s="618"/>
      <c r="M448" s="615"/>
      <c r="N448" s="615"/>
    </row>
    <row r="449" spans="1:14" ht="15.75">
      <c r="A449" s="614"/>
      <c r="B449" s="614"/>
      <c r="C449" s="615"/>
      <c r="D449" s="615"/>
      <c r="E449" s="615"/>
      <c r="F449" s="766"/>
      <c r="G449" s="767"/>
      <c r="H449" s="767"/>
      <c r="I449" s="768"/>
      <c r="J449" s="615"/>
      <c r="K449" s="618"/>
      <c r="L449" s="618"/>
      <c r="M449" s="615"/>
      <c r="N449" s="615"/>
    </row>
    <row r="450" spans="1:14" ht="15.75">
      <c r="A450" s="614"/>
      <c r="B450" s="614"/>
      <c r="C450" s="615"/>
      <c r="D450" s="615"/>
      <c r="E450" s="615"/>
      <c r="F450" s="766"/>
      <c r="G450" s="767"/>
      <c r="H450" s="767"/>
      <c r="I450" s="768"/>
      <c r="J450" s="615"/>
      <c r="K450" s="618"/>
      <c r="L450" s="618"/>
      <c r="M450" s="615"/>
      <c r="N450" s="615"/>
    </row>
    <row r="451" spans="1:14" ht="15.75">
      <c r="A451" s="614"/>
      <c r="B451" s="614"/>
      <c r="C451" s="615"/>
      <c r="D451" s="615"/>
      <c r="E451" s="615"/>
      <c r="F451" s="766"/>
      <c r="G451" s="767"/>
      <c r="H451" s="767"/>
      <c r="I451" s="768"/>
      <c r="J451" s="615"/>
      <c r="K451" s="618"/>
      <c r="L451" s="618"/>
      <c r="M451" s="615"/>
      <c r="N451" s="615"/>
    </row>
    <row r="452" spans="1:14" ht="15.75">
      <c r="A452" s="614"/>
      <c r="B452" s="614"/>
      <c r="C452" s="615"/>
      <c r="D452" s="615"/>
      <c r="E452" s="615"/>
      <c r="F452" s="766"/>
      <c r="G452" s="767"/>
      <c r="H452" s="767"/>
      <c r="I452" s="768"/>
      <c r="J452" s="615"/>
      <c r="K452" s="618"/>
      <c r="L452" s="618"/>
      <c r="M452" s="615"/>
      <c r="N452" s="615"/>
    </row>
    <row r="453" spans="1:14" ht="15.75">
      <c r="A453" s="614"/>
      <c r="B453" s="614"/>
      <c r="C453" s="615"/>
      <c r="D453" s="615"/>
      <c r="E453" s="615"/>
      <c r="F453" s="766"/>
      <c r="G453" s="767"/>
      <c r="H453" s="767"/>
      <c r="I453" s="768"/>
      <c r="J453" s="615"/>
      <c r="K453" s="618"/>
      <c r="L453" s="618"/>
      <c r="M453" s="615"/>
      <c r="N453" s="615"/>
    </row>
    <row r="454" spans="1:14" ht="15.75">
      <c r="A454" s="614"/>
      <c r="B454" s="614"/>
      <c r="C454" s="615"/>
      <c r="D454" s="615"/>
      <c r="E454" s="615"/>
      <c r="F454" s="766"/>
      <c r="G454" s="767"/>
      <c r="H454" s="767"/>
      <c r="I454" s="768"/>
      <c r="J454" s="615"/>
      <c r="K454" s="618"/>
      <c r="L454" s="618"/>
      <c r="M454" s="615"/>
      <c r="N454" s="615"/>
    </row>
    <row r="455" spans="1:14" ht="15.75">
      <c r="A455" s="614"/>
      <c r="B455" s="614"/>
      <c r="C455" s="615"/>
      <c r="D455" s="615"/>
      <c r="E455" s="615"/>
      <c r="F455" s="766"/>
      <c r="G455" s="767"/>
      <c r="H455" s="767"/>
      <c r="I455" s="768"/>
      <c r="J455" s="615"/>
      <c r="K455" s="618"/>
      <c r="L455" s="618"/>
      <c r="M455" s="615"/>
      <c r="N455" s="615"/>
    </row>
    <row r="456" spans="1:14" ht="15.75">
      <c r="A456" s="614"/>
      <c r="B456" s="614"/>
      <c r="C456" s="615"/>
      <c r="D456" s="615"/>
      <c r="E456" s="615"/>
      <c r="F456" s="766"/>
      <c r="G456" s="767"/>
      <c r="H456" s="767"/>
      <c r="I456" s="768"/>
      <c r="J456" s="615"/>
      <c r="K456" s="618"/>
      <c r="L456" s="618"/>
      <c r="M456" s="615"/>
      <c r="N456" s="615"/>
    </row>
    <row r="457" spans="1:14" ht="15.75">
      <c r="A457" s="614"/>
      <c r="B457" s="614"/>
      <c r="C457" s="615"/>
      <c r="D457" s="615"/>
      <c r="E457" s="615"/>
      <c r="F457" s="766"/>
      <c r="G457" s="767"/>
      <c r="H457" s="767"/>
      <c r="I457" s="768"/>
      <c r="J457" s="615"/>
      <c r="K457" s="618"/>
      <c r="L457" s="618"/>
      <c r="M457" s="615"/>
      <c r="N457" s="615"/>
    </row>
    <row r="458" spans="1:14" ht="15.75">
      <c r="A458" s="614"/>
      <c r="B458" s="614"/>
      <c r="C458" s="615"/>
      <c r="D458" s="615"/>
      <c r="E458" s="615"/>
      <c r="F458" s="766"/>
      <c r="G458" s="767"/>
      <c r="H458" s="767"/>
      <c r="I458" s="768"/>
      <c r="J458" s="615"/>
      <c r="K458" s="618"/>
      <c r="L458" s="618"/>
      <c r="M458" s="615"/>
      <c r="N458" s="615"/>
    </row>
    <row r="459" spans="1:14" ht="15.75">
      <c r="A459" s="614"/>
      <c r="B459" s="614"/>
      <c r="C459" s="615"/>
      <c r="D459" s="615"/>
      <c r="E459" s="615"/>
      <c r="F459" s="766"/>
      <c r="G459" s="767"/>
      <c r="H459" s="767"/>
      <c r="I459" s="768"/>
      <c r="J459" s="615"/>
      <c r="K459" s="618"/>
      <c r="L459" s="618"/>
      <c r="M459" s="615"/>
      <c r="N459" s="615"/>
    </row>
    <row r="460" spans="1:14" ht="15.75">
      <c r="A460" s="614"/>
      <c r="B460" s="614"/>
      <c r="C460" s="615"/>
      <c r="D460" s="615"/>
      <c r="E460" s="615"/>
      <c r="F460" s="766"/>
      <c r="G460" s="767"/>
      <c r="H460" s="767"/>
      <c r="I460" s="768"/>
      <c r="J460" s="615"/>
      <c r="K460" s="618"/>
      <c r="L460" s="618"/>
      <c r="M460" s="615"/>
      <c r="N460" s="615"/>
    </row>
    <row r="461" spans="1:14" ht="15.75">
      <c r="A461" s="614"/>
      <c r="B461" s="614"/>
      <c r="C461" s="615"/>
      <c r="D461" s="615"/>
      <c r="E461" s="615"/>
      <c r="F461" s="766"/>
      <c r="G461" s="767"/>
      <c r="H461" s="767"/>
      <c r="I461" s="768"/>
      <c r="J461" s="615"/>
      <c r="K461" s="618"/>
      <c r="L461" s="618"/>
      <c r="M461" s="615"/>
      <c r="N461" s="615"/>
    </row>
    <row r="462" spans="1:14" ht="15.75">
      <c r="A462" s="614"/>
      <c r="B462" s="614"/>
      <c r="C462" s="615"/>
      <c r="D462" s="615"/>
      <c r="E462" s="615"/>
      <c r="F462" s="766"/>
      <c r="G462" s="767"/>
      <c r="H462" s="767"/>
      <c r="I462" s="768"/>
      <c r="J462" s="615"/>
      <c r="K462" s="618"/>
      <c r="L462" s="618"/>
      <c r="M462" s="615"/>
      <c r="N462" s="615"/>
    </row>
    <row r="463" spans="1:14" ht="15.75">
      <c r="A463" s="614"/>
      <c r="B463" s="614"/>
      <c r="C463" s="615"/>
      <c r="D463" s="615"/>
      <c r="E463" s="615"/>
      <c r="F463" s="766"/>
      <c r="G463" s="767"/>
      <c r="H463" s="767"/>
      <c r="I463" s="768"/>
      <c r="J463" s="615"/>
      <c r="K463" s="618"/>
      <c r="L463" s="618"/>
      <c r="M463" s="615"/>
      <c r="N463" s="615"/>
    </row>
    <row r="464" spans="1:14" ht="15.75">
      <c r="A464" s="614"/>
      <c r="B464" s="614"/>
      <c r="C464" s="615"/>
      <c r="D464" s="615"/>
      <c r="E464" s="615"/>
      <c r="F464" s="766"/>
      <c r="G464" s="767"/>
      <c r="H464" s="767"/>
      <c r="I464" s="768"/>
      <c r="J464" s="615"/>
      <c r="K464" s="618"/>
      <c r="L464" s="618"/>
      <c r="M464" s="615"/>
      <c r="N464" s="615"/>
    </row>
    <row r="465" spans="1:14" ht="15.75">
      <c r="A465" s="614"/>
      <c r="B465" s="614"/>
      <c r="C465" s="615"/>
      <c r="D465" s="615"/>
      <c r="E465" s="615"/>
      <c r="F465" s="766"/>
      <c r="G465" s="767"/>
      <c r="H465" s="767"/>
      <c r="I465" s="768"/>
      <c r="J465" s="615"/>
      <c r="K465" s="618"/>
      <c r="L465" s="618"/>
      <c r="M465" s="615"/>
      <c r="N465" s="615"/>
    </row>
    <row r="466" spans="1:14" ht="15.75">
      <c r="A466" s="614"/>
      <c r="B466" s="614"/>
      <c r="C466" s="615"/>
      <c r="D466" s="615"/>
      <c r="E466" s="615"/>
      <c r="F466" s="766"/>
      <c r="G466" s="767"/>
      <c r="H466" s="767"/>
      <c r="I466" s="768"/>
      <c r="J466" s="615"/>
      <c r="K466" s="618"/>
      <c r="L466" s="618"/>
      <c r="M466" s="615"/>
      <c r="N466" s="615"/>
    </row>
    <row r="467" spans="1:14" ht="15.75">
      <c r="A467" s="614"/>
      <c r="B467" s="614"/>
      <c r="C467" s="615"/>
      <c r="D467" s="615"/>
      <c r="E467" s="615"/>
      <c r="F467" s="766"/>
      <c r="G467" s="767"/>
      <c r="H467" s="767"/>
      <c r="I467" s="768"/>
      <c r="J467" s="615"/>
      <c r="K467" s="618"/>
      <c r="L467" s="618"/>
      <c r="M467" s="615"/>
      <c r="N467" s="615"/>
    </row>
    <row r="468" spans="1:14" ht="15.75">
      <c r="A468" s="614"/>
      <c r="B468" s="614"/>
      <c r="C468" s="615"/>
      <c r="D468" s="615"/>
      <c r="E468" s="615"/>
      <c r="F468" s="766"/>
      <c r="G468" s="767"/>
      <c r="H468" s="767"/>
      <c r="I468" s="768"/>
      <c r="J468" s="615"/>
      <c r="K468" s="618"/>
      <c r="L468" s="618"/>
      <c r="M468" s="615"/>
      <c r="N468" s="615"/>
    </row>
    <row r="469" spans="1:14" ht="15.75">
      <c r="A469" s="614"/>
      <c r="B469" s="614"/>
      <c r="C469" s="615"/>
      <c r="D469" s="615"/>
      <c r="E469" s="615"/>
      <c r="F469" s="766"/>
      <c r="G469" s="767"/>
      <c r="H469" s="767"/>
      <c r="I469" s="768"/>
      <c r="J469" s="615"/>
      <c r="K469" s="618"/>
      <c r="L469" s="618"/>
      <c r="M469" s="615"/>
      <c r="N469" s="615"/>
    </row>
    <row r="470" spans="1:14" ht="15.75">
      <c r="A470" s="614"/>
      <c r="B470" s="614"/>
      <c r="C470" s="615"/>
      <c r="D470" s="615"/>
      <c r="E470" s="615"/>
      <c r="F470" s="766"/>
      <c r="G470" s="767"/>
      <c r="H470" s="767"/>
      <c r="I470" s="768"/>
      <c r="J470" s="615"/>
      <c r="K470" s="618"/>
      <c r="L470" s="618"/>
      <c r="M470" s="615"/>
      <c r="N470" s="615"/>
    </row>
    <row r="471" spans="1:14" ht="15.75">
      <c r="A471" s="614"/>
      <c r="B471" s="614"/>
      <c r="C471" s="615"/>
      <c r="D471" s="615"/>
      <c r="E471" s="615"/>
      <c r="F471" s="766"/>
      <c r="G471" s="767"/>
      <c r="H471" s="767"/>
      <c r="I471" s="768"/>
      <c r="J471" s="615"/>
      <c r="K471" s="618"/>
      <c r="L471" s="618"/>
      <c r="M471" s="615"/>
      <c r="N471" s="615"/>
    </row>
    <row r="472" spans="1:14" ht="15.75">
      <c r="A472" s="614"/>
      <c r="B472" s="614"/>
      <c r="C472" s="615"/>
      <c r="D472" s="615"/>
      <c r="E472" s="615"/>
      <c r="F472" s="766"/>
      <c r="G472" s="767"/>
      <c r="H472" s="767"/>
      <c r="I472" s="768"/>
      <c r="J472" s="615"/>
      <c r="K472" s="618"/>
      <c r="L472" s="618"/>
      <c r="M472" s="615"/>
      <c r="N472" s="615"/>
    </row>
    <row r="473" spans="1:14" ht="15.75">
      <c r="A473" s="614"/>
      <c r="B473" s="614"/>
      <c r="C473" s="615"/>
      <c r="D473" s="615"/>
      <c r="E473" s="615"/>
      <c r="F473" s="766"/>
      <c r="G473" s="767"/>
      <c r="H473" s="767"/>
      <c r="I473" s="768"/>
      <c r="J473" s="615"/>
      <c r="K473" s="618"/>
      <c r="L473" s="618"/>
      <c r="M473" s="615"/>
      <c r="N473" s="615"/>
    </row>
    <row r="474" spans="1:14" ht="15.75">
      <c r="A474" s="614"/>
      <c r="B474" s="614"/>
      <c r="C474" s="615"/>
      <c r="D474" s="615"/>
      <c r="E474" s="615"/>
      <c r="F474" s="766"/>
      <c r="G474" s="767"/>
      <c r="H474" s="767"/>
      <c r="I474" s="768"/>
      <c r="J474" s="615"/>
      <c r="K474" s="618"/>
      <c r="L474" s="618"/>
      <c r="M474" s="615"/>
      <c r="N474" s="615"/>
    </row>
    <row r="475" spans="1:14" ht="15.75">
      <c r="A475" s="614"/>
      <c r="B475" s="614"/>
      <c r="C475" s="615"/>
      <c r="D475" s="615"/>
      <c r="E475" s="615"/>
      <c r="F475" s="766"/>
      <c r="G475" s="767"/>
      <c r="H475" s="767"/>
      <c r="I475" s="768"/>
      <c r="J475" s="615"/>
      <c r="K475" s="618"/>
      <c r="L475" s="618"/>
      <c r="M475" s="615"/>
      <c r="N475" s="615"/>
    </row>
    <row r="476" spans="1:14" ht="15.75">
      <c r="A476" s="614"/>
      <c r="B476" s="614"/>
      <c r="C476" s="615"/>
      <c r="D476" s="615"/>
      <c r="E476" s="615"/>
      <c r="F476" s="766"/>
      <c r="G476" s="767"/>
      <c r="H476" s="767"/>
      <c r="I476" s="768"/>
      <c r="J476" s="615"/>
      <c r="K476" s="618"/>
      <c r="L476" s="618"/>
      <c r="M476" s="615"/>
      <c r="N476" s="615"/>
    </row>
    <row r="477" spans="1:14" ht="15.75">
      <c r="A477" s="614"/>
      <c r="B477" s="614"/>
      <c r="C477" s="615"/>
      <c r="D477" s="615"/>
      <c r="E477" s="615"/>
      <c r="F477" s="766"/>
      <c r="G477" s="767"/>
      <c r="H477" s="767"/>
      <c r="I477" s="768"/>
      <c r="J477" s="615"/>
      <c r="K477" s="618"/>
      <c r="L477" s="618"/>
      <c r="M477" s="615"/>
      <c r="N477" s="615"/>
    </row>
    <row r="478" spans="1:14" ht="15.75">
      <c r="A478" s="614"/>
      <c r="B478" s="614"/>
      <c r="C478" s="615"/>
      <c r="D478" s="615"/>
      <c r="E478" s="615"/>
      <c r="F478" s="766"/>
      <c r="G478" s="767"/>
      <c r="H478" s="767"/>
      <c r="I478" s="768"/>
      <c r="J478" s="615"/>
      <c r="K478" s="618"/>
      <c r="L478" s="618"/>
      <c r="M478" s="615"/>
      <c r="N478" s="615"/>
    </row>
    <row r="479" spans="1:14" ht="15.75">
      <c r="A479" s="614"/>
      <c r="B479" s="614"/>
      <c r="C479" s="615"/>
      <c r="D479" s="615"/>
      <c r="E479" s="615"/>
      <c r="F479" s="766"/>
      <c r="G479" s="767"/>
      <c r="H479" s="767"/>
      <c r="I479" s="768"/>
      <c r="J479" s="615"/>
      <c r="K479" s="618"/>
      <c r="L479" s="618"/>
      <c r="M479" s="615"/>
      <c r="N479" s="615"/>
    </row>
    <row r="480" spans="1:14" ht="15.75">
      <c r="A480" s="614"/>
      <c r="B480" s="614"/>
      <c r="C480" s="615"/>
      <c r="D480" s="615"/>
      <c r="E480" s="615"/>
      <c r="F480" s="766"/>
      <c r="G480" s="767"/>
      <c r="H480" s="767"/>
      <c r="I480" s="768"/>
      <c r="J480" s="615"/>
      <c r="K480" s="618"/>
      <c r="L480" s="618"/>
      <c r="M480" s="615"/>
      <c r="N480" s="615"/>
    </row>
    <row r="481" spans="1:14" ht="15.75">
      <c r="A481" s="614"/>
      <c r="B481" s="614"/>
      <c r="C481" s="615"/>
      <c r="D481" s="615"/>
      <c r="E481" s="615"/>
      <c r="F481" s="766"/>
      <c r="G481" s="767"/>
      <c r="H481" s="767"/>
      <c r="I481" s="768"/>
      <c r="J481" s="615"/>
      <c r="K481" s="618"/>
      <c r="L481" s="618"/>
      <c r="M481" s="615"/>
      <c r="N481" s="615"/>
    </row>
    <row r="482" spans="1:14" ht="15.75">
      <c r="A482" s="614"/>
      <c r="B482" s="614"/>
      <c r="C482" s="615"/>
      <c r="D482" s="615"/>
      <c r="E482" s="615"/>
      <c r="F482" s="766"/>
      <c r="G482" s="767"/>
      <c r="H482" s="767"/>
      <c r="I482" s="768"/>
      <c r="J482" s="615"/>
      <c r="K482" s="618"/>
      <c r="L482" s="618"/>
      <c r="M482" s="615"/>
      <c r="N482" s="615"/>
    </row>
    <row r="483" spans="1:14" ht="15.75">
      <c r="A483" s="614"/>
      <c r="B483" s="614"/>
      <c r="C483" s="615"/>
      <c r="D483" s="615"/>
      <c r="E483" s="615"/>
      <c r="F483" s="766"/>
      <c r="G483" s="767"/>
      <c r="H483" s="767"/>
      <c r="I483" s="768"/>
      <c r="J483" s="615"/>
      <c r="K483" s="618"/>
      <c r="L483" s="618"/>
      <c r="M483" s="615"/>
      <c r="N483" s="615"/>
    </row>
    <row r="484" spans="1:14" ht="15.75">
      <c r="A484" s="614"/>
      <c r="B484" s="614"/>
      <c r="C484" s="615"/>
      <c r="D484" s="615"/>
      <c r="E484" s="615"/>
      <c r="F484" s="766"/>
      <c r="G484" s="767"/>
      <c r="H484" s="767"/>
      <c r="I484" s="768"/>
      <c r="J484" s="615"/>
      <c r="K484" s="618"/>
      <c r="L484" s="618"/>
      <c r="M484" s="615"/>
      <c r="N484" s="615"/>
    </row>
    <row r="485" spans="1:14" ht="15.75">
      <c r="A485" s="614"/>
      <c r="B485" s="614"/>
      <c r="C485" s="615"/>
      <c r="D485" s="615"/>
      <c r="E485" s="615"/>
      <c r="F485" s="766"/>
      <c r="G485" s="767"/>
      <c r="H485" s="767"/>
      <c r="I485" s="768"/>
      <c r="J485" s="615"/>
      <c r="K485" s="618"/>
      <c r="L485" s="618"/>
      <c r="M485" s="615"/>
      <c r="N485" s="615"/>
    </row>
    <row r="486" spans="1:14" ht="15.75">
      <c r="A486" s="614"/>
      <c r="B486" s="614"/>
      <c r="C486" s="615"/>
      <c r="D486" s="615"/>
      <c r="E486" s="615"/>
      <c r="F486" s="766"/>
      <c r="G486" s="767"/>
      <c r="H486" s="767"/>
      <c r="I486" s="768"/>
      <c r="J486" s="615"/>
      <c r="K486" s="618"/>
      <c r="L486" s="618"/>
      <c r="M486" s="615"/>
      <c r="N486" s="615"/>
    </row>
    <row r="487" spans="1:14" ht="15.75">
      <c r="A487" s="614"/>
      <c r="B487" s="614"/>
      <c r="C487" s="615"/>
      <c r="D487" s="615"/>
      <c r="E487" s="615"/>
      <c r="F487" s="766"/>
      <c r="G487" s="767"/>
      <c r="H487" s="767"/>
      <c r="I487" s="768"/>
      <c r="J487" s="615"/>
      <c r="K487" s="618"/>
      <c r="L487" s="618"/>
      <c r="M487" s="615"/>
      <c r="N487" s="615"/>
    </row>
    <row r="488" spans="1:14" ht="15.75">
      <c r="A488" s="614"/>
      <c r="B488" s="614"/>
      <c r="C488" s="615"/>
      <c r="D488" s="615"/>
      <c r="E488" s="615"/>
      <c r="F488" s="766"/>
      <c r="G488" s="767"/>
      <c r="H488" s="767"/>
      <c r="I488" s="768"/>
      <c r="J488" s="615"/>
      <c r="K488" s="618"/>
      <c r="L488" s="618"/>
      <c r="M488" s="615"/>
      <c r="N488" s="615"/>
    </row>
    <row r="489" spans="1:14" ht="15.75">
      <c r="A489" s="614"/>
      <c r="B489" s="614"/>
      <c r="C489" s="615"/>
      <c r="D489" s="615"/>
      <c r="E489" s="615"/>
      <c r="F489" s="766"/>
      <c r="G489" s="767"/>
      <c r="H489" s="767"/>
      <c r="I489" s="768"/>
      <c r="J489" s="615"/>
      <c r="K489" s="618"/>
      <c r="L489" s="618"/>
      <c r="M489" s="615"/>
      <c r="N489" s="615"/>
    </row>
    <row r="490" spans="1:14" ht="15.75">
      <c r="A490" s="614"/>
      <c r="B490" s="614"/>
      <c r="C490" s="615"/>
      <c r="D490" s="615"/>
      <c r="E490" s="615"/>
      <c r="F490" s="766"/>
      <c r="G490" s="767"/>
      <c r="H490" s="767"/>
      <c r="I490" s="768"/>
      <c r="J490" s="615"/>
      <c r="K490" s="618"/>
      <c r="L490" s="618"/>
      <c r="M490" s="615"/>
      <c r="N490" s="615"/>
    </row>
    <row r="491" spans="1:14" ht="15.75">
      <c r="A491" s="614"/>
      <c r="B491" s="614"/>
      <c r="C491" s="615"/>
      <c r="D491" s="615"/>
      <c r="E491" s="615"/>
      <c r="F491" s="766"/>
      <c r="G491" s="767"/>
      <c r="H491" s="767"/>
      <c r="I491" s="768"/>
      <c r="J491" s="615"/>
      <c r="K491" s="618"/>
      <c r="L491" s="618"/>
      <c r="M491" s="615"/>
      <c r="N491" s="615"/>
    </row>
    <row r="492" spans="1:14" ht="15.75">
      <c r="A492" s="614"/>
      <c r="B492" s="614"/>
      <c r="C492" s="615"/>
      <c r="D492" s="615"/>
      <c r="E492" s="615"/>
      <c r="F492" s="766"/>
      <c r="G492" s="767"/>
      <c r="H492" s="767"/>
      <c r="I492" s="768"/>
      <c r="J492" s="615"/>
      <c r="K492" s="618"/>
      <c r="L492" s="618"/>
      <c r="M492" s="615"/>
      <c r="N492" s="615"/>
    </row>
    <row r="493" spans="1:14" ht="15.75">
      <c r="A493" s="614"/>
      <c r="B493" s="614"/>
      <c r="C493" s="615"/>
      <c r="D493" s="615"/>
      <c r="E493" s="615"/>
      <c r="F493" s="766"/>
      <c r="G493" s="767"/>
      <c r="H493" s="767"/>
      <c r="I493" s="768"/>
      <c r="J493" s="615"/>
      <c r="K493" s="618"/>
      <c r="L493" s="618"/>
      <c r="M493" s="615"/>
      <c r="N493" s="615"/>
    </row>
    <row r="494" spans="1:14" ht="15.75">
      <c r="A494" s="614"/>
      <c r="B494" s="614"/>
      <c r="C494" s="615"/>
      <c r="D494" s="615"/>
      <c r="E494" s="615"/>
      <c r="F494" s="766"/>
      <c r="G494" s="767"/>
      <c r="H494" s="767"/>
      <c r="I494" s="768"/>
      <c r="J494" s="615"/>
      <c r="K494" s="618"/>
      <c r="L494" s="618"/>
      <c r="M494" s="615"/>
      <c r="N494" s="615"/>
    </row>
    <row r="495" spans="1:14" ht="15.75">
      <c r="A495" s="614"/>
      <c r="B495" s="614"/>
      <c r="C495" s="615"/>
      <c r="D495" s="615"/>
      <c r="E495" s="615"/>
      <c r="F495" s="766"/>
      <c r="G495" s="767"/>
      <c r="H495" s="767"/>
      <c r="I495" s="768"/>
      <c r="J495" s="615"/>
      <c r="K495" s="618"/>
      <c r="L495" s="618"/>
      <c r="M495" s="615"/>
      <c r="N495" s="615"/>
    </row>
    <row r="496" spans="1:14" ht="15.75">
      <c r="A496" s="614"/>
      <c r="B496" s="614"/>
      <c r="C496" s="615"/>
      <c r="D496" s="615"/>
      <c r="E496" s="615"/>
      <c r="F496" s="766"/>
      <c r="G496" s="767"/>
      <c r="H496" s="767"/>
      <c r="I496" s="768"/>
      <c r="J496" s="615"/>
      <c r="K496" s="618"/>
      <c r="L496" s="618"/>
      <c r="M496" s="615"/>
      <c r="N496" s="615"/>
    </row>
    <row r="497" spans="1:14" ht="15.75">
      <c r="A497" s="614"/>
      <c r="B497" s="614"/>
      <c r="C497" s="615"/>
      <c r="D497" s="615"/>
      <c r="E497" s="615"/>
      <c r="F497" s="766"/>
      <c r="G497" s="767"/>
      <c r="H497" s="767"/>
      <c r="I497" s="768"/>
      <c r="J497" s="615"/>
      <c r="K497" s="618"/>
      <c r="L497" s="618"/>
      <c r="M497" s="615"/>
      <c r="N497" s="615"/>
    </row>
    <row r="498" spans="1:14" ht="15.75">
      <c r="A498" s="614"/>
      <c r="B498" s="614"/>
      <c r="C498" s="615"/>
      <c r="D498" s="615"/>
      <c r="E498" s="615"/>
      <c r="F498" s="766"/>
      <c r="G498" s="767"/>
      <c r="H498" s="767"/>
      <c r="I498" s="768"/>
      <c r="J498" s="615"/>
      <c r="K498" s="618"/>
      <c r="L498" s="618"/>
      <c r="M498" s="615"/>
      <c r="N498" s="615"/>
    </row>
    <row r="499" spans="1:14" ht="15.75">
      <c r="A499" s="614"/>
      <c r="B499" s="614"/>
      <c r="C499" s="615"/>
      <c r="D499" s="615"/>
      <c r="E499" s="615"/>
      <c r="F499" s="766"/>
      <c r="G499" s="767"/>
      <c r="H499" s="767"/>
      <c r="I499" s="768"/>
      <c r="J499" s="615"/>
      <c r="K499" s="618"/>
      <c r="L499" s="618"/>
      <c r="M499" s="615"/>
      <c r="N499" s="615"/>
    </row>
    <row r="500" spans="1:14" ht="15.75">
      <c r="A500" s="614"/>
      <c r="B500" s="614"/>
      <c r="C500" s="615"/>
      <c r="D500" s="615"/>
      <c r="E500" s="615"/>
      <c r="F500" s="766"/>
      <c r="G500" s="767"/>
      <c r="H500" s="767"/>
      <c r="I500" s="768"/>
      <c r="J500" s="615"/>
      <c r="K500" s="618"/>
      <c r="L500" s="618"/>
      <c r="M500" s="615"/>
      <c r="N500" s="615"/>
    </row>
    <row r="501" spans="1:14" ht="15.75">
      <c r="A501" s="614"/>
      <c r="B501" s="614"/>
      <c r="C501" s="615"/>
      <c r="D501" s="615"/>
      <c r="E501" s="615"/>
      <c r="F501" s="766"/>
      <c r="G501" s="767"/>
      <c r="H501" s="767"/>
      <c r="I501" s="768"/>
      <c r="J501" s="615"/>
      <c r="K501" s="618"/>
      <c r="L501" s="618"/>
      <c r="M501" s="615"/>
      <c r="N501" s="615"/>
    </row>
    <row r="502" spans="1:14" ht="15.75">
      <c r="A502" s="614"/>
      <c r="B502" s="614"/>
      <c r="C502" s="615"/>
      <c r="D502" s="615"/>
      <c r="E502" s="615"/>
      <c r="F502" s="766"/>
      <c r="G502" s="767"/>
      <c r="H502" s="767"/>
      <c r="I502" s="768"/>
      <c r="J502" s="615"/>
      <c r="K502" s="618"/>
      <c r="L502" s="618"/>
      <c r="M502" s="615"/>
      <c r="N502" s="615"/>
    </row>
    <row r="503" spans="1:14" ht="15.75">
      <c r="A503" s="614"/>
      <c r="B503" s="614"/>
      <c r="C503" s="615"/>
      <c r="D503" s="615"/>
      <c r="E503" s="615"/>
      <c r="F503" s="766"/>
      <c r="G503" s="767"/>
      <c r="H503" s="767"/>
      <c r="I503" s="768"/>
      <c r="J503" s="615"/>
      <c r="K503" s="618"/>
      <c r="L503" s="618"/>
      <c r="M503" s="615"/>
      <c r="N503" s="615"/>
    </row>
    <row r="504" spans="1:14" ht="15.75">
      <c r="A504" s="614"/>
      <c r="B504" s="614"/>
      <c r="C504" s="615"/>
      <c r="D504" s="615"/>
      <c r="E504" s="615"/>
      <c r="F504" s="766"/>
      <c r="G504" s="767"/>
      <c r="H504" s="767"/>
      <c r="I504" s="768"/>
      <c r="J504" s="615"/>
      <c r="K504" s="618"/>
      <c r="L504" s="618"/>
      <c r="M504" s="615"/>
      <c r="N504" s="615"/>
    </row>
    <row r="505" spans="1:14" ht="15.75">
      <c r="A505" s="614"/>
      <c r="B505" s="614"/>
      <c r="C505" s="615"/>
      <c r="D505" s="615"/>
      <c r="E505" s="615"/>
      <c r="F505" s="766"/>
      <c r="G505" s="767"/>
      <c r="H505" s="767"/>
      <c r="I505" s="768"/>
      <c r="J505" s="615"/>
      <c r="K505" s="618"/>
      <c r="L505" s="618"/>
      <c r="M505" s="615"/>
      <c r="N505" s="615"/>
    </row>
    <row r="506" spans="1:14" ht="15.75">
      <c r="A506" s="614"/>
      <c r="B506" s="614"/>
      <c r="C506" s="615"/>
      <c r="D506" s="615"/>
      <c r="E506" s="615"/>
      <c r="F506" s="766"/>
      <c r="G506" s="767"/>
      <c r="H506" s="767"/>
      <c r="I506" s="768"/>
      <c r="J506" s="615"/>
      <c r="K506" s="618"/>
      <c r="L506" s="618"/>
      <c r="M506" s="615"/>
      <c r="N506" s="615"/>
    </row>
    <row r="507" spans="1:14" ht="15.75">
      <c r="A507" s="614"/>
      <c r="B507" s="614"/>
      <c r="C507" s="615"/>
      <c r="D507" s="615"/>
      <c r="E507" s="615"/>
      <c r="F507" s="766"/>
      <c r="G507" s="767"/>
      <c r="H507" s="767"/>
      <c r="I507" s="768"/>
      <c r="J507" s="615"/>
      <c r="K507" s="618"/>
      <c r="L507" s="618"/>
      <c r="M507" s="615"/>
      <c r="N507" s="615"/>
    </row>
    <row r="508" spans="1:14" ht="15.75">
      <c r="A508" s="614"/>
      <c r="B508" s="614"/>
      <c r="C508" s="615"/>
      <c r="D508" s="615"/>
      <c r="E508" s="615"/>
      <c r="F508" s="766"/>
      <c r="G508" s="767"/>
      <c r="H508" s="767"/>
      <c r="I508" s="768"/>
      <c r="J508" s="615"/>
      <c r="K508" s="618"/>
      <c r="L508" s="618"/>
      <c r="M508" s="615"/>
      <c r="N508" s="615"/>
    </row>
    <row r="509" spans="1:14" ht="15.75">
      <c r="A509" s="614"/>
      <c r="B509" s="614"/>
      <c r="C509" s="615"/>
      <c r="D509" s="615"/>
      <c r="E509" s="615"/>
      <c r="F509" s="766"/>
      <c r="G509" s="767"/>
      <c r="H509" s="767"/>
      <c r="I509" s="768"/>
      <c r="J509" s="615"/>
      <c r="K509" s="618"/>
      <c r="L509" s="618"/>
      <c r="M509" s="615"/>
      <c r="N509" s="615"/>
    </row>
    <row r="510" spans="1:14" ht="15.75">
      <c r="A510" s="614"/>
      <c r="B510" s="614"/>
      <c r="C510" s="615"/>
      <c r="D510" s="615"/>
      <c r="E510" s="615"/>
      <c r="F510" s="766"/>
      <c r="G510" s="767"/>
      <c r="H510" s="767"/>
      <c r="I510" s="768"/>
      <c r="J510" s="615"/>
      <c r="K510" s="618"/>
      <c r="L510" s="618"/>
      <c r="M510" s="615"/>
      <c r="N510" s="615"/>
    </row>
    <row r="511" spans="1:14" ht="15.75">
      <c r="A511" s="614"/>
      <c r="B511" s="614"/>
      <c r="C511" s="615"/>
      <c r="D511" s="615"/>
      <c r="E511" s="615"/>
      <c r="F511" s="766"/>
      <c r="G511" s="767"/>
      <c r="H511" s="767"/>
      <c r="I511" s="768"/>
      <c r="J511" s="615"/>
      <c r="K511" s="618"/>
      <c r="L511" s="618"/>
      <c r="M511" s="615"/>
      <c r="N511" s="615"/>
    </row>
    <row r="512" spans="1:14" ht="15.75">
      <c r="A512" s="614"/>
      <c r="B512" s="614"/>
      <c r="C512" s="615"/>
      <c r="D512" s="615"/>
      <c r="E512" s="615"/>
      <c r="F512" s="766"/>
      <c r="G512" s="767"/>
      <c r="H512" s="767"/>
      <c r="I512" s="768"/>
      <c r="J512" s="615"/>
      <c r="K512" s="618"/>
      <c r="L512" s="618"/>
      <c r="M512" s="615"/>
      <c r="N512" s="615"/>
    </row>
    <row r="513" spans="1:14" ht="15.75">
      <c r="A513" s="614"/>
      <c r="B513" s="614"/>
      <c r="C513" s="615"/>
      <c r="D513" s="615"/>
      <c r="E513" s="615"/>
      <c r="F513" s="766"/>
      <c r="G513" s="767"/>
      <c r="H513" s="767"/>
      <c r="I513" s="768"/>
      <c r="J513" s="615"/>
      <c r="K513" s="618"/>
      <c r="L513" s="618"/>
      <c r="M513" s="615"/>
      <c r="N513" s="615"/>
    </row>
    <row r="514" spans="1:14" ht="15.75">
      <c r="A514" s="614"/>
      <c r="B514" s="614"/>
      <c r="C514" s="615"/>
      <c r="D514" s="615"/>
      <c r="E514" s="615"/>
      <c r="F514" s="766"/>
      <c r="G514" s="767"/>
      <c r="H514" s="767"/>
      <c r="I514" s="768"/>
      <c r="J514" s="615"/>
      <c r="K514" s="618"/>
      <c r="L514" s="618"/>
      <c r="M514" s="615"/>
      <c r="N514" s="615"/>
    </row>
    <row r="515" spans="1:14" ht="15.75">
      <c r="A515" s="614"/>
      <c r="B515" s="614"/>
      <c r="C515" s="615"/>
      <c r="D515" s="615"/>
      <c r="E515" s="615"/>
      <c r="F515" s="766"/>
      <c r="G515" s="767"/>
      <c r="H515" s="767"/>
      <c r="I515" s="768"/>
      <c r="J515" s="615"/>
      <c r="K515" s="618"/>
      <c r="L515" s="618"/>
      <c r="M515" s="615"/>
      <c r="N515" s="615"/>
    </row>
    <row r="516" spans="1:14" ht="15.75">
      <c r="A516" s="614"/>
      <c r="B516" s="614"/>
      <c r="C516" s="615"/>
      <c r="D516" s="615"/>
      <c r="E516" s="615"/>
      <c r="F516" s="766"/>
      <c r="G516" s="767"/>
      <c r="H516" s="767"/>
      <c r="I516" s="768"/>
      <c r="J516" s="615"/>
      <c r="K516" s="618"/>
      <c r="L516" s="618"/>
      <c r="M516" s="615"/>
      <c r="N516" s="615"/>
    </row>
    <row r="517" spans="1:14" ht="15.75">
      <c r="A517" s="614"/>
      <c r="B517" s="614"/>
      <c r="C517" s="615"/>
      <c r="D517" s="615"/>
      <c r="E517" s="615"/>
      <c r="F517" s="766"/>
      <c r="G517" s="767"/>
      <c r="H517" s="767"/>
      <c r="I517" s="768"/>
      <c r="J517" s="615"/>
      <c r="K517" s="618"/>
      <c r="L517" s="618"/>
      <c r="M517" s="615"/>
      <c r="N517" s="615"/>
    </row>
    <row r="518" spans="1:14" ht="15.75">
      <c r="A518" s="614"/>
      <c r="B518" s="614"/>
      <c r="C518" s="615"/>
      <c r="D518" s="615"/>
      <c r="E518" s="615"/>
      <c r="F518" s="766"/>
      <c r="G518" s="767"/>
      <c r="H518" s="767"/>
      <c r="I518" s="768"/>
      <c r="J518" s="615"/>
      <c r="K518" s="618"/>
      <c r="L518" s="618"/>
      <c r="M518" s="615"/>
      <c r="N518" s="615"/>
    </row>
    <row r="519" spans="1:14" ht="15.75">
      <c r="A519" s="614"/>
      <c r="B519" s="614"/>
      <c r="C519" s="615"/>
      <c r="D519" s="615"/>
      <c r="E519" s="615"/>
      <c r="F519" s="766"/>
      <c r="G519" s="767"/>
      <c r="H519" s="767"/>
      <c r="I519" s="768"/>
      <c r="J519" s="615"/>
      <c r="K519" s="618"/>
      <c r="L519" s="618"/>
      <c r="M519" s="615"/>
      <c r="N519" s="615"/>
    </row>
    <row r="520" spans="1:14" ht="15.75">
      <c r="A520" s="614"/>
      <c r="B520" s="614"/>
      <c r="C520" s="615"/>
      <c r="D520" s="615"/>
      <c r="E520" s="615"/>
      <c r="F520" s="766"/>
      <c r="G520" s="767"/>
      <c r="H520" s="767"/>
      <c r="I520" s="768"/>
      <c r="J520" s="615"/>
      <c r="K520" s="618"/>
      <c r="L520" s="618"/>
      <c r="M520" s="615"/>
      <c r="N520" s="615"/>
    </row>
    <row r="521" spans="1:14" ht="15.75">
      <c r="A521" s="614"/>
      <c r="B521" s="614"/>
      <c r="C521" s="615"/>
      <c r="D521" s="615"/>
      <c r="E521" s="615"/>
      <c r="F521" s="766"/>
      <c r="G521" s="767"/>
      <c r="H521" s="767"/>
      <c r="I521" s="768"/>
      <c r="J521" s="615"/>
      <c r="K521" s="618"/>
      <c r="L521" s="618"/>
      <c r="M521" s="615"/>
      <c r="N521" s="615"/>
    </row>
    <row r="522" spans="1:14" ht="15.75">
      <c r="A522" s="614"/>
      <c r="B522" s="614"/>
      <c r="C522" s="615"/>
      <c r="D522" s="615"/>
      <c r="E522" s="615"/>
      <c r="F522" s="766"/>
      <c r="G522" s="767"/>
      <c r="H522" s="767"/>
      <c r="I522" s="768"/>
      <c r="J522" s="615"/>
      <c r="K522" s="618"/>
      <c r="L522" s="618"/>
      <c r="M522" s="615"/>
      <c r="N522" s="615"/>
    </row>
    <row r="523" spans="1:14" ht="15.75">
      <c r="A523" s="614"/>
      <c r="B523" s="614"/>
      <c r="C523" s="615"/>
      <c r="D523" s="615"/>
      <c r="E523" s="615"/>
      <c r="F523" s="766"/>
      <c r="G523" s="767"/>
      <c r="H523" s="767"/>
      <c r="I523" s="768"/>
      <c r="J523" s="615"/>
      <c r="K523" s="618"/>
      <c r="L523" s="618"/>
      <c r="M523" s="615"/>
      <c r="N523" s="615"/>
    </row>
    <row r="524" spans="1:14" ht="15.75">
      <c r="A524" s="614"/>
      <c r="B524" s="614"/>
      <c r="C524" s="615"/>
      <c r="D524" s="615"/>
      <c r="E524" s="615"/>
      <c r="F524" s="766"/>
      <c r="G524" s="767"/>
      <c r="H524" s="767"/>
      <c r="I524" s="768"/>
      <c r="J524" s="615"/>
      <c r="K524" s="618"/>
      <c r="L524" s="618"/>
      <c r="M524" s="615"/>
      <c r="N524" s="615"/>
    </row>
    <row r="525" spans="1:14" ht="15.75">
      <c r="A525" s="614"/>
      <c r="B525" s="614"/>
      <c r="C525" s="615"/>
      <c r="D525" s="615"/>
      <c r="E525" s="615"/>
      <c r="F525" s="766"/>
      <c r="G525" s="767"/>
      <c r="H525" s="767"/>
      <c r="I525" s="768"/>
      <c r="J525" s="615"/>
      <c r="K525" s="618"/>
      <c r="L525" s="618"/>
      <c r="M525" s="615"/>
      <c r="N525" s="615"/>
    </row>
    <row r="526" spans="1:14" ht="15.75">
      <c r="A526" s="614"/>
      <c r="B526" s="614"/>
      <c r="C526" s="615"/>
      <c r="D526" s="615"/>
      <c r="E526" s="615"/>
      <c r="F526" s="766"/>
      <c r="G526" s="767"/>
      <c r="H526" s="767"/>
      <c r="I526" s="768"/>
      <c r="J526" s="615"/>
      <c r="K526" s="618"/>
      <c r="L526" s="618"/>
      <c r="M526" s="615"/>
      <c r="N526" s="615"/>
    </row>
    <row r="527" spans="1:14" ht="15.75">
      <c r="A527" s="614"/>
      <c r="B527" s="614"/>
      <c r="C527" s="615"/>
      <c r="D527" s="615"/>
      <c r="E527" s="615"/>
      <c r="F527" s="766"/>
      <c r="G527" s="767"/>
      <c r="H527" s="767"/>
      <c r="I527" s="768"/>
      <c r="J527" s="615"/>
      <c r="K527" s="618"/>
      <c r="L527" s="618"/>
      <c r="M527" s="615"/>
      <c r="N527" s="615"/>
    </row>
    <row r="528" spans="1:14" ht="15.75">
      <c r="A528" s="614"/>
      <c r="B528" s="614"/>
      <c r="C528" s="615"/>
      <c r="D528" s="615"/>
      <c r="E528" s="615"/>
      <c r="F528" s="766"/>
      <c r="G528" s="767"/>
      <c r="H528" s="767"/>
      <c r="I528" s="768"/>
      <c r="J528" s="615"/>
      <c r="K528" s="618"/>
      <c r="L528" s="618"/>
      <c r="M528" s="615"/>
      <c r="N528" s="615"/>
    </row>
    <row r="529" spans="1:14" ht="15.75">
      <c r="A529" s="614"/>
      <c r="B529" s="614"/>
      <c r="C529" s="615"/>
      <c r="D529" s="615"/>
      <c r="E529" s="615"/>
      <c r="F529" s="766"/>
      <c r="G529" s="767"/>
      <c r="H529" s="767"/>
      <c r="I529" s="768"/>
      <c r="J529" s="615"/>
      <c r="K529" s="618"/>
      <c r="L529" s="618"/>
      <c r="M529" s="615"/>
      <c r="N529" s="615"/>
    </row>
    <row r="530" spans="1:14" ht="15.75">
      <c r="A530" s="614"/>
      <c r="B530" s="614"/>
      <c r="C530" s="615"/>
      <c r="D530" s="615"/>
      <c r="E530" s="615"/>
      <c r="F530" s="766"/>
      <c r="G530" s="767"/>
      <c r="H530" s="767"/>
      <c r="I530" s="768"/>
      <c r="J530" s="615"/>
      <c r="K530" s="618"/>
      <c r="L530" s="618"/>
      <c r="M530" s="615"/>
      <c r="N530" s="615"/>
    </row>
    <row r="531" spans="1:14" ht="15.75">
      <c r="A531" s="614"/>
      <c r="B531" s="614"/>
      <c r="C531" s="615"/>
      <c r="D531" s="615"/>
      <c r="E531" s="615"/>
      <c r="F531" s="766"/>
      <c r="G531" s="767"/>
      <c r="H531" s="767"/>
      <c r="I531" s="768"/>
      <c r="J531" s="615"/>
      <c r="K531" s="618"/>
      <c r="L531" s="618"/>
      <c r="M531" s="615"/>
      <c r="N531" s="615"/>
    </row>
    <row r="532" spans="1:14" ht="15.75">
      <c r="A532" s="614"/>
      <c r="B532" s="614"/>
      <c r="C532" s="615"/>
      <c r="D532" s="615"/>
      <c r="E532" s="615"/>
      <c r="F532" s="766"/>
      <c r="G532" s="767"/>
      <c r="H532" s="767"/>
      <c r="I532" s="768"/>
      <c r="J532" s="615"/>
      <c r="K532" s="618"/>
      <c r="L532" s="618"/>
      <c r="M532" s="615"/>
      <c r="N532" s="615"/>
    </row>
    <row r="533" spans="1:14" ht="15.75">
      <c r="A533" s="614"/>
      <c r="B533" s="614"/>
      <c r="C533" s="615"/>
      <c r="D533" s="615"/>
      <c r="E533" s="615"/>
      <c r="F533" s="766"/>
      <c r="G533" s="767"/>
      <c r="H533" s="767"/>
      <c r="I533" s="768"/>
      <c r="J533" s="615"/>
      <c r="K533" s="618"/>
      <c r="L533" s="618"/>
      <c r="M533" s="615"/>
      <c r="N533" s="615"/>
    </row>
    <row r="534" spans="1:14" ht="15.75">
      <c r="A534" s="614"/>
      <c r="B534" s="614"/>
      <c r="C534" s="615"/>
      <c r="D534" s="615"/>
      <c r="E534" s="615"/>
      <c r="F534" s="766"/>
      <c r="G534" s="767"/>
      <c r="H534" s="767"/>
      <c r="I534" s="768"/>
      <c r="J534" s="615"/>
      <c r="K534" s="618"/>
      <c r="L534" s="618"/>
      <c r="M534" s="615"/>
      <c r="N534" s="615"/>
    </row>
    <row r="535" spans="1:14" ht="15.75">
      <c r="A535" s="614"/>
      <c r="B535" s="614"/>
      <c r="C535" s="615"/>
      <c r="D535" s="615"/>
      <c r="E535" s="615"/>
      <c r="F535" s="766"/>
      <c r="G535" s="767"/>
      <c r="H535" s="767"/>
      <c r="I535" s="768"/>
      <c r="J535" s="615"/>
      <c r="K535" s="618"/>
      <c r="L535" s="618"/>
      <c r="M535" s="615"/>
      <c r="N535" s="615"/>
    </row>
    <row r="536" spans="1:14" ht="15.75">
      <c r="A536" s="614"/>
      <c r="B536" s="614"/>
      <c r="C536" s="615"/>
      <c r="D536" s="615"/>
      <c r="E536" s="615"/>
      <c r="F536" s="766"/>
      <c r="G536" s="767"/>
      <c r="H536" s="767"/>
      <c r="I536" s="768"/>
      <c r="J536" s="615"/>
      <c r="K536" s="618"/>
      <c r="L536" s="618"/>
      <c r="M536" s="615"/>
      <c r="N536" s="615"/>
    </row>
    <row r="537" spans="1:14" ht="15.75">
      <c r="A537" s="614"/>
      <c r="B537" s="614"/>
      <c r="C537" s="615"/>
      <c r="D537" s="615"/>
      <c r="E537" s="615"/>
      <c r="F537" s="766"/>
      <c r="G537" s="767"/>
      <c r="H537" s="767"/>
      <c r="I537" s="768"/>
      <c r="J537" s="615"/>
      <c r="K537" s="618"/>
      <c r="L537" s="618"/>
      <c r="M537" s="615"/>
      <c r="N537" s="615"/>
    </row>
    <row r="538" spans="1:14" ht="15.75">
      <c r="A538" s="614"/>
      <c r="B538" s="614"/>
      <c r="C538" s="615"/>
      <c r="D538" s="615"/>
      <c r="E538" s="615"/>
      <c r="F538" s="766"/>
      <c r="G538" s="767"/>
      <c r="H538" s="767"/>
      <c r="I538" s="768"/>
      <c r="J538" s="615"/>
      <c r="K538" s="618"/>
      <c r="L538" s="618"/>
      <c r="M538" s="615"/>
      <c r="N538" s="615"/>
    </row>
    <row r="539" spans="1:14" ht="15.75">
      <c r="A539" s="614"/>
      <c r="B539" s="614"/>
      <c r="C539" s="615"/>
      <c r="D539" s="615"/>
      <c r="E539" s="615"/>
      <c r="F539" s="766"/>
      <c r="G539" s="767"/>
      <c r="H539" s="767"/>
      <c r="I539" s="768"/>
      <c r="J539" s="615"/>
      <c r="K539" s="618"/>
      <c r="L539" s="618"/>
      <c r="M539" s="615"/>
      <c r="N539" s="615"/>
    </row>
    <row r="540" spans="1:14" ht="15.75">
      <c r="A540" s="614"/>
      <c r="B540" s="614"/>
      <c r="C540" s="615"/>
      <c r="D540" s="615"/>
      <c r="E540" s="615"/>
      <c r="F540" s="766"/>
      <c r="G540" s="767"/>
      <c r="H540" s="767"/>
      <c r="I540" s="768"/>
      <c r="J540" s="615"/>
      <c r="K540" s="618"/>
      <c r="L540" s="618"/>
      <c r="M540" s="615"/>
      <c r="N540" s="615"/>
    </row>
    <row r="541" spans="1:14" ht="15.75">
      <c r="A541" s="614"/>
      <c r="B541" s="614"/>
      <c r="C541" s="615"/>
      <c r="D541" s="615"/>
      <c r="E541" s="615"/>
      <c r="F541" s="766"/>
      <c r="G541" s="767"/>
      <c r="H541" s="767"/>
      <c r="I541" s="768"/>
      <c r="J541" s="615"/>
      <c r="K541" s="618"/>
      <c r="L541" s="618"/>
      <c r="M541" s="615"/>
      <c r="N541" s="615"/>
    </row>
    <row r="542" spans="1:14" ht="15.75">
      <c r="A542" s="614"/>
      <c r="B542" s="614"/>
      <c r="C542" s="615"/>
      <c r="D542" s="615"/>
      <c r="E542" s="615"/>
      <c r="F542" s="766"/>
      <c r="G542" s="767"/>
      <c r="H542" s="767"/>
      <c r="I542" s="768"/>
      <c r="J542" s="615"/>
      <c r="K542" s="618"/>
      <c r="L542" s="618"/>
      <c r="M542" s="615"/>
      <c r="N542" s="615"/>
    </row>
    <row r="543" spans="1:14" ht="15.75">
      <c r="A543" s="614"/>
      <c r="B543" s="614"/>
      <c r="C543" s="615"/>
      <c r="D543" s="615"/>
      <c r="E543" s="615"/>
      <c r="F543" s="766"/>
      <c r="G543" s="767"/>
      <c r="H543" s="767"/>
      <c r="I543" s="768"/>
      <c r="J543" s="615"/>
      <c r="K543" s="618"/>
      <c r="L543" s="618"/>
      <c r="M543" s="615"/>
      <c r="N543" s="615"/>
    </row>
    <row r="544" spans="1:14" ht="15.75">
      <c r="A544" s="614"/>
      <c r="B544" s="614"/>
      <c r="C544" s="615"/>
      <c r="D544" s="615"/>
      <c r="E544" s="615"/>
      <c r="F544" s="766"/>
      <c r="G544" s="767"/>
      <c r="H544" s="767"/>
      <c r="I544" s="768"/>
      <c r="J544" s="615"/>
      <c r="K544" s="618"/>
      <c r="L544" s="618"/>
      <c r="M544" s="615"/>
      <c r="N544" s="615"/>
    </row>
    <row r="545" spans="1:14" ht="15.75">
      <c r="A545" s="614"/>
      <c r="B545" s="614"/>
      <c r="C545" s="615"/>
      <c r="D545" s="615"/>
      <c r="E545" s="615"/>
      <c r="F545" s="766"/>
      <c r="G545" s="767"/>
      <c r="H545" s="767"/>
      <c r="I545" s="768"/>
      <c r="J545" s="615"/>
      <c r="K545" s="618"/>
      <c r="L545" s="618"/>
      <c r="M545" s="615"/>
      <c r="N545" s="615"/>
    </row>
    <row r="546" spans="1:14" ht="15.75">
      <c r="A546" s="614"/>
      <c r="B546" s="614"/>
      <c r="C546" s="615"/>
      <c r="D546" s="615"/>
      <c r="E546" s="615"/>
      <c r="F546" s="766"/>
      <c r="G546" s="767"/>
      <c r="H546" s="767"/>
      <c r="I546" s="768"/>
      <c r="J546" s="615"/>
      <c r="K546" s="618"/>
      <c r="L546" s="618"/>
      <c r="M546" s="615"/>
      <c r="N546" s="615"/>
    </row>
    <row r="547" spans="1:14" ht="15.75">
      <c r="A547" s="614"/>
      <c r="B547" s="614"/>
      <c r="C547" s="615"/>
      <c r="D547" s="615"/>
      <c r="E547" s="615"/>
      <c r="F547" s="766"/>
      <c r="G547" s="767"/>
      <c r="H547" s="767"/>
      <c r="I547" s="768"/>
      <c r="J547" s="615"/>
      <c r="K547" s="618"/>
      <c r="L547" s="618"/>
      <c r="M547" s="615"/>
      <c r="N547" s="615"/>
    </row>
    <row r="548" spans="1:14" ht="15.75">
      <c r="A548" s="614"/>
      <c r="B548" s="614"/>
      <c r="C548" s="615"/>
      <c r="D548" s="615"/>
      <c r="E548" s="615"/>
      <c r="F548" s="766"/>
      <c r="G548" s="767"/>
      <c r="H548" s="767"/>
      <c r="I548" s="768"/>
      <c r="J548" s="615"/>
      <c r="K548" s="618"/>
      <c r="L548" s="618"/>
      <c r="M548" s="615"/>
      <c r="N548" s="615"/>
    </row>
    <row r="549" spans="1:14" ht="15.75">
      <c r="A549" s="614"/>
      <c r="B549" s="614"/>
      <c r="C549" s="615"/>
      <c r="D549" s="615"/>
      <c r="E549" s="615"/>
      <c r="F549" s="766"/>
      <c r="G549" s="767"/>
      <c r="H549" s="767"/>
      <c r="I549" s="768"/>
      <c r="J549" s="615"/>
      <c r="K549" s="618"/>
      <c r="L549" s="618"/>
      <c r="M549" s="615"/>
      <c r="N549" s="615"/>
    </row>
    <row r="550" spans="1:14" ht="15.75">
      <c r="A550" s="614"/>
      <c r="B550" s="614"/>
      <c r="C550" s="615"/>
      <c r="D550" s="615"/>
      <c r="E550" s="615"/>
      <c r="F550" s="766"/>
      <c r="G550" s="767"/>
      <c r="H550" s="767"/>
      <c r="I550" s="768"/>
      <c r="J550" s="615"/>
      <c r="K550" s="618"/>
      <c r="L550" s="618"/>
      <c r="M550" s="615"/>
      <c r="N550" s="615"/>
    </row>
    <row r="551" spans="1:14" ht="15.75">
      <c r="A551" s="614"/>
      <c r="B551" s="614"/>
      <c r="C551" s="615"/>
      <c r="D551" s="615"/>
      <c r="E551" s="615"/>
      <c r="F551" s="766"/>
      <c r="G551" s="767"/>
      <c r="H551" s="767"/>
      <c r="I551" s="768"/>
      <c r="J551" s="615"/>
      <c r="K551" s="618"/>
      <c r="L551" s="618"/>
      <c r="M551" s="615"/>
      <c r="N551" s="615"/>
    </row>
    <row r="552" spans="1:14" ht="15.75">
      <c r="A552" s="614"/>
      <c r="B552" s="614"/>
      <c r="C552" s="615"/>
      <c r="D552" s="615"/>
      <c r="E552" s="615"/>
      <c r="F552" s="766"/>
      <c r="G552" s="767"/>
      <c r="H552" s="767"/>
      <c r="I552" s="768"/>
      <c r="J552" s="615"/>
      <c r="K552" s="618"/>
      <c r="L552" s="618"/>
      <c r="M552" s="615"/>
      <c r="N552" s="615"/>
    </row>
    <row r="553" spans="1:14" ht="15.75">
      <c r="A553" s="614"/>
      <c r="B553" s="614"/>
      <c r="C553" s="615"/>
      <c r="D553" s="615"/>
      <c r="E553" s="615"/>
      <c r="F553" s="766"/>
      <c r="G553" s="767"/>
      <c r="H553" s="767"/>
      <c r="I553" s="768"/>
      <c r="J553" s="615"/>
      <c r="K553" s="618"/>
      <c r="L553" s="618"/>
      <c r="M553" s="615"/>
      <c r="N553" s="615"/>
    </row>
    <row r="554" spans="1:14" ht="15.75">
      <c r="A554" s="614"/>
      <c r="B554" s="614"/>
      <c r="C554" s="615"/>
      <c r="D554" s="615"/>
      <c r="E554" s="615"/>
      <c r="F554" s="766"/>
      <c r="G554" s="767"/>
      <c r="H554" s="767"/>
      <c r="I554" s="768"/>
      <c r="J554" s="615"/>
      <c r="K554" s="618"/>
      <c r="L554" s="618"/>
      <c r="M554" s="615"/>
      <c r="N554" s="615"/>
    </row>
    <row r="555" spans="1:14" ht="15.75">
      <c r="A555" s="614"/>
      <c r="B555" s="614"/>
      <c r="C555" s="615"/>
      <c r="D555" s="615"/>
      <c r="E555" s="615"/>
      <c r="F555" s="766"/>
      <c r="G555" s="767"/>
      <c r="H555" s="767"/>
      <c r="I555" s="768"/>
      <c r="J555" s="615"/>
      <c r="K555" s="618"/>
      <c r="L555" s="618"/>
      <c r="M555" s="615"/>
      <c r="N555" s="615"/>
    </row>
    <row r="556" spans="1:14" ht="15.75">
      <c r="A556" s="614"/>
      <c r="B556" s="614"/>
      <c r="C556" s="615"/>
      <c r="D556" s="615"/>
      <c r="E556" s="615"/>
      <c r="F556" s="766"/>
      <c r="G556" s="767"/>
      <c r="H556" s="767"/>
      <c r="I556" s="768"/>
      <c r="J556" s="615"/>
      <c r="K556" s="618"/>
      <c r="L556" s="618"/>
      <c r="M556" s="615"/>
      <c r="N556" s="615"/>
    </row>
    <row r="557" spans="1:14" ht="15.75">
      <c r="A557" s="614"/>
      <c r="B557" s="614"/>
      <c r="C557" s="615"/>
      <c r="D557" s="615"/>
      <c r="E557" s="615"/>
      <c r="F557" s="766"/>
      <c r="G557" s="767"/>
      <c r="H557" s="767"/>
      <c r="I557" s="768"/>
      <c r="J557" s="615"/>
      <c r="K557" s="618"/>
      <c r="L557" s="618"/>
      <c r="M557" s="615"/>
      <c r="N557" s="615"/>
    </row>
    <row r="558" spans="1:14" ht="15.75">
      <c r="A558" s="614"/>
      <c r="B558" s="614"/>
      <c r="C558" s="615"/>
      <c r="D558" s="615"/>
      <c r="E558" s="615"/>
      <c r="F558" s="766"/>
      <c r="G558" s="767"/>
      <c r="H558" s="767"/>
      <c r="I558" s="768"/>
      <c r="J558" s="615"/>
      <c r="K558" s="618"/>
      <c r="L558" s="618"/>
      <c r="M558" s="615"/>
      <c r="N558" s="615"/>
    </row>
    <row r="559" spans="1:14" ht="15.75">
      <c r="A559" s="614"/>
      <c r="B559" s="614"/>
      <c r="C559" s="615"/>
      <c r="D559" s="615"/>
      <c r="E559" s="615"/>
      <c r="F559" s="766"/>
      <c r="G559" s="767"/>
      <c r="H559" s="767"/>
      <c r="I559" s="768"/>
      <c r="J559" s="615"/>
      <c r="K559" s="618"/>
      <c r="L559" s="618"/>
      <c r="M559" s="615"/>
      <c r="N559" s="615"/>
    </row>
    <row r="560" spans="1:14" ht="15.75">
      <c r="A560" s="614"/>
      <c r="B560" s="614"/>
      <c r="C560" s="615"/>
      <c r="D560" s="615"/>
      <c r="E560" s="615"/>
      <c r="F560" s="766"/>
      <c r="G560" s="767"/>
      <c r="H560" s="767"/>
      <c r="I560" s="768"/>
      <c r="J560" s="615"/>
      <c r="K560" s="618"/>
      <c r="L560" s="618"/>
      <c r="M560" s="615"/>
      <c r="N560" s="615"/>
    </row>
    <row r="561" spans="1:14" ht="15.75">
      <c r="A561" s="614"/>
      <c r="B561" s="614"/>
      <c r="C561" s="615"/>
      <c r="D561" s="615"/>
      <c r="E561" s="615"/>
      <c r="F561" s="766"/>
      <c r="G561" s="767"/>
      <c r="H561" s="767"/>
      <c r="I561" s="768"/>
      <c r="J561" s="615"/>
      <c r="K561" s="618"/>
      <c r="L561" s="618"/>
      <c r="M561" s="615"/>
      <c r="N561" s="615"/>
    </row>
    <row r="562" spans="1:14" ht="15.75">
      <c r="A562" s="614"/>
      <c r="B562" s="614"/>
      <c r="C562" s="615"/>
      <c r="D562" s="615"/>
      <c r="E562" s="615"/>
      <c r="F562" s="766"/>
      <c r="G562" s="767"/>
      <c r="H562" s="767"/>
      <c r="I562" s="768"/>
      <c r="J562" s="615"/>
      <c r="K562" s="618"/>
      <c r="L562" s="618"/>
      <c r="M562" s="615"/>
      <c r="N562" s="615"/>
    </row>
    <row r="563" spans="1:14" ht="15.75">
      <c r="A563" s="614"/>
      <c r="B563" s="614"/>
      <c r="C563" s="615"/>
      <c r="D563" s="615"/>
      <c r="E563" s="615"/>
      <c r="F563" s="766"/>
      <c r="G563" s="767"/>
      <c r="H563" s="767"/>
      <c r="I563" s="768"/>
      <c r="J563" s="615"/>
      <c r="K563" s="618"/>
      <c r="L563" s="618"/>
      <c r="M563" s="615"/>
      <c r="N563" s="615"/>
    </row>
    <row r="564" spans="1:14" ht="15.75">
      <c r="A564" s="614"/>
      <c r="B564" s="614"/>
      <c r="C564" s="615"/>
      <c r="D564" s="615"/>
      <c r="E564" s="615"/>
      <c r="F564" s="766"/>
      <c r="G564" s="767"/>
      <c r="H564" s="767"/>
      <c r="I564" s="768"/>
      <c r="J564" s="615"/>
      <c r="K564" s="618"/>
      <c r="L564" s="618"/>
      <c r="M564" s="615"/>
      <c r="N564" s="615"/>
    </row>
    <row r="565" spans="1:14" ht="15.75">
      <c r="A565" s="614"/>
      <c r="B565" s="614"/>
      <c r="C565" s="615"/>
      <c r="D565" s="615"/>
      <c r="E565" s="615"/>
      <c r="F565" s="766"/>
      <c r="G565" s="767"/>
      <c r="H565" s="767"/>
      <c r="I565" s="768"/>
      <c r="J565" s="615"/>
      <c r="K565" s="618"/>
      <c r="L565" s="618"/>
      <c r="M565" s="615"/>
      <c r="N565" s="615"/>
    </row>
    <row r="566" spans="1:14" ht="15.75">
      <c r="A566" s="614"/>
      <c r="B566" s="614"/>
      <c r="C566" s="615"/>
      <c r="D566" s="615"/>
      <c r="E566" s="615"/>
      <c r="F566" s="766"/>
      <c r="G566" s="767"/>
      <c r="H566" s="767"/>
      <c r="I566" s="768"/>
      <c r="J566" s="615"/>
      <c r="K566" s="618"/>
      <c r="L566" s="618"/>
      <c r="M566" s="615"/>
      <c r="N566" s="615"/>
    </row>
    <row r="567" spans="1:14" ht="15.75">
      <c r="A567" s="614"/>
      <c r="B567" s="614"/>
      <c r="C567" s="615"/>
      <c r="D567" s="615"/>
      <c r="E567" s="615"/>
      <c r="F567" s="766"/>
      <c r="G567" s="767"/>
      <c r="H567" s="767"/>
      <c r="I567" s="768"/>
      <c r="J567" s="615"/>
      <c r="K567" s="618"/>
      <c r="L567" s="618"/>
      <c r="M567" s="615"/>
      <c r="N567" s="615"/>
    </row>
    <row r="568" spans="1:14" ht="15.75">
      <c r="A568" s="614"/>
      <c r="B568" s="614"/>
      <c r="C568" s="615"/>
      <c r="D568" s="615"/>
      <c r="E568" s="615"/>
      <c r="F568" s="766"/>
      <c r="G568" s="767"/>
      <c r="H568" s="767"/>
      <c r="I568" s="768"/>
      <c r="J568" s="615"/>
      <c r="K568" s="618"/>
      <c r="L568" s="618"/>
      <c r="M568" s="615"/>
      <c r="N568" s="615"/>
    </row>
    <row r="569" spans="1:14" ht="15.75">
      <c r="A569" s="614"/>
      <c r="B569" s="614"/>
      <c r="C569" s="615"/>
      <c r="D569" s="615"/>
      <c r="E569" s="615"/>
      <c r="F569" s="766"/>
      <c r="G569" s="767"/>
      <c r="H569" s="767"/>
      <c r="I569" s="768"/>
      <c r="J569" s="615"/>
      <c r="K569" s="618"/>
      <c r="L569" s="618"/>
      <c r="M569" s="615"/>
      <c r="N569" s="615"/>
    </row>
    <row r="570" spans="1:14" ht="15.75">
      <c r="A570" s="614"/>
      <c r="B570" s="614"/>
      <c r="C570" s="615"/>
      <c r="D570" s="615"/>
      <c r="E570" s="615"/>
      <c r="F570" s="766"/>
      <c r="G570" s="767"/>
      <c r="H570" s="767"/>
      <c r="I570" s="768"/>
      <c r="J570" s="615"/>
      <c r="K570" s="618"/>
      <c r="L570" s="618"/>
      <c r="M570" s="615"/>
      <c r="N570" s="615"/>
    </row>
    <row r="571" spans="1:14" ht="15.75">
      <c r="A571" s="614"/>
      <c r="B571" s="614"/>
      <c r="C571" s="615"/>
      <c r="D571" s="615"/>
      <c r="E571" s="615"/>
      <c r="F571" s="766"/>
      <c r="G571" s="767"/>
      <c r="H571" s="767"/>
      <c r="I571" s="768"/>
      <c r="J571" s="615"/>
      <c r="K571" s="618"/>
      <c r="L571" s="618"/>
      <c r="M571" s="615"/>
      <c r="N571" s="615"/>
    </row>
    <row r="572" spans="1:14" ht="15.75">
      <c r="A572" s="614"/>
      <c r="B572" s="614"/>
      <c r="C572" s="615"/>
      <c r="D572" s="615"/>
      <c r="E572" s="615"/>
      <c r="F572" s="766"/>
      <c r="G572" s="767"/>
      <c r="H572" s="767"/>
      <c r="I572" s="768"/>
      <c r="J572" s="615"/>
      <c r="K572" s="618"/>
      <c r="L572" s="618"/>
      <c r="M572" s="615"/>
      <c r="N572" s="615"/>
    </row>
    <row r="573" spans="1:14" ht="15.75">
      <c r="A573" s="614"/>
      <c r="B573" s="614"/>
      <c r="C573" s="615"/>
      <c r="D573" s="615"/>
      <c r="E573" s="615"/>
      <c r="F573" s="766"/>
      <c r="G573" s="767"/>
      <c r="H573" s="767"/>
      <c r="I573" s="768"/>
      <c r="J573" s="615"/>
      <c r="K573" s="618"/>
      <c r="L573" s="618"/>
      <c r="M573" s="615"/>
      <c r="N573" s="615"/>
    </row>
    <row r="574" spans="1:14" ht="15.75">
      <c r="A574" s="614"/>
      <c r="B574" s="614"/>
      <c r="C574" s="615"/>
      <c r="D574" s="615"/>
      <c r="E574" s="615"/>
      <c r="F574" s="766"/>
      <c r="G574" s="767"/>
      <c r="H574" s="767"/>
      <c r="I574" s="768"/>
      <c r="J574" s="615"/>
      <c r="K574" s="618"/>
      <c r="L574" s="618"/>
      <c r="M574" s="615"/>
      <c r="N574" s="615"/>
    </row>
    <row r="575" spans="1:14" ht="15.75">
      <c r="A575" s="614"/>
      <c r="B575" s="614"/>
      <c r="C575" s="615"/>
      <c r="D575" s="615"/>
      <c r="E575" s="615"/>
      <c r="F575" s="766"/>
      <c r="G575" s="767"/>
      <c r="H575" s="767"/>
      <c r="I575" s="768"/>
      <c r="J575" s="615"/>
      <c r="K575" s="618"/>
      <c r="L575" s="618"/>
      <c r="M575" s="615"/>
      <c r="N575" s="615"/>
    </row>
    <row r="576" spans="1:14" ht="15.75">
      <c r="A576" s="614"/>
      <c r="B576" s="614"/>
      <c r="C576" s="615"/>
      <c r="D576" s="615"/>
      <c r="E576" s="615"/>
      <c r="F576" s="766"/>
      <c r="G576" s="767"/>
      <c r="H576" s="767"/>
      <c r="I576" s="768"/>
      <c r="J576" s="615"/>
      <c r="K576" s="618"/>
      <c r="L576" s="618"/>
      <c r="M576" s="615"/>
      <c r="N576" s="615"/>
    </row>
    <row r="577" spans="1:14" ht="15.75">
      <c r="A577" s="614"/>
      <c r="B577" s="614"/>
      <c r="C577" s="615"/>
      <c r="D577" s="615"/>
      <c r="E577" s="615"/>
      <c r="F577" s="766"/>
      <c r="G577" s="767"/>
      <c r="H577" s="767"/>
      <c r="I577" s="768"/>
      <c r="J577" s="615"/>
      <c r="K577" s="618"/>
      <c r="L577" s="618"/>
      <c r="M577" s="615"/>
      <c r="N577" s="615"/>
    </row>
    <row r="578" spans="1:14" ht="15.75">
      <c r="A578" s="614"/>
      <c r="B578" s="614"/>
      <c r="C578" s="615"/>
      <c r="D578" s="615"/>
      <c r="E578" s="615"/>
      <c r="F578" s="766"/>
      <c r="G578" s="767"/>
      <c r="H578" s="767"/>
      <c r="I578" s="768"/>
      <c r="J578" s="615"/>
      <c r="K578" s="618"/>
      <c r="L578" s="618"/>
      <c r="M578" s="615"/>
      <c r="N578" s="615"/>
    </row>
    <row r="579" spans="1:14" ht="15.75">
      <c r="A579" s="614"/>
      <c r="B579" s="614"/>
      <c r="C579" s="615"/>
      <c r="D579" s="615"/>
      <c r="E579" s="615"/>
      <c r="F579" s="766"/>
      <c r="G579" s="767"/>
      <c r="H579" s="767"/>
      <c r="I579" s="768"/>
      <c r="J579" s="615"/>
      <c r="K579" s="618"/>
      <c r="L579" s="618"/>
      <c r="M579" s="615"/>
      <c r="N579" s="615"/>
    </row>
    <row r="580" spans="1:14" ht="15.75">
      <c r="A580" s="614"/>
      <c r="B580" s="614"/>
      <c r="C580" s="615"/>
      <c r="D580" s="615"/>
      <c r="E580" s="615"/>
      <c r="F580" s="766"/>
      <c r="G580" s="767"/>
      <c r="H580" s="767"/>
      <c r="I580" s="768"/>
      <c r="J580" s="615"/>
      <c r="K580" s="618"/>
      <c r="L580" s="618"/>
      <c r="M580" s="615"/>
      <c r="N580" s="615"/>
    </row>
    <row r="581" spans="1:14" ht="15.75">
      <c r="A581" s="614"/>
      <c r="B581" s="614"/>
      <c r="C581" s="615"/>
      <c r="D581" s="615"/>
      <c r="E581" s="615"/>
      <c r="F581" s="766"/>
      <c r="G581" s="767"/>
      <c r="H581" s="767"/>
      <c r="I581" s="768"/>
      <c r="J581" s="615"/>
      <c r="K581" s="618"/>
      <c r="L581" s="618"/>
      <c r="M581" s="615"/>
      <c r="N581" s="615"/>
    </row>
    <row r="582" spans="1:14" ht="15.75">
      <c r="A582" s="614"/>
      <c r="B582" s="614"/>
      <c r="C582" s="615"/>
      <c r="D582" s="615"/>
      <c r="E582" s="615"/>
      <c r="F582" s="766"/>
      <c r="G582" s="767"/>
      <c r="H582" s="767"/>
      <c r="I582" s="768"/>
      <c r="J582" s="615"/>
      <c r="K582" s="618"/>
      <c r="L582" s="618"/>
      <c r="M582" s="615"/>
      <c r="N582" s="615"/>
    </row>
    <row r="583" spans="1:14" ht="15.75">
      <c r="A583" s="614"/>
      <c r="B583" s="614"/>
      <c r="C583" s="615"/>
      <c r="D583" s="615"/>
      <c r="E583" s="615"/>
      <c r="F583" s="766"/>
      <c r="G583" s="767"/>
      <c r="H583" s="767"/>
      <c r="I583" s="768"/>
      <c r="J583" s="615"/>
      <c r="K583" s="618"/>
      <c r="L583" s="618"/>
      <c r="M583" s="615"/>
      <c r="N583" s="615"/>
    </row>
    <row r="584" spans="1:14" ht="15.75">
      <c r="A584" s="614"/>
      <c r="B584" s="614"/>
      <c r="C584" s="615"/>
      <c r="D584" s="615"/>
      <c r="E584" s="615"/>
      <c r="F584" s="766"/>
      <c r="G584" s="767"/>
      <c r="H584" s="767"/>
      <c r="I584" s="768"/>
      <c r="J584" s="615"/>
      <c r="K584" s="618"/>
      <c r="L584" s="618"/>
      <c r="M584" s="615"/>
      <c r="N584" s="615"/>
    </row>
    <row r="585" spans="1:14" ht="15.75">
      <c r="A585" s="614"/>
      <c r="B585" s="614"/>
      <c r="C585" s="615"/>
      <c r="D585" s="615"/>
      <c r="E585" s="615"/>
      <c r="F585" s="766"/>
      <c r="G585" s="767"/>
      <c r="H585" s="767"/>
      <c r="I585" s="768"/>
      <c r="J585" s="615"/>
      <c r="K585" s="618"/>
      <c r="L585" s="618"/>
      <c r="M585" s="615"/>
      <c r="N585" s="615"/>
    </row>
    <row r="586" spans="1:14" ht="15.75">
      <c r="A586" s="614"/>
      <c r="B586" s="614"/>
      <c r="C586" s="615"/>
      <c r="D586" s="615"/>
      <c r="E586" s="615"/>
      <c r="F586" s="766"/>
      <c r="G586" s="767"/>
      <c r="H586" s="767"/>
      <c r="I586" s="768"/>
      <c r="J586" s="615"/>
      <c r="K586" s="618"/>
      <c r="L586" s="618"/>
      <c r="M586" s="615"/>
      <c r="N586" s="615"/>
    </row>
    <row r="587" spans="1:14" ht="15.75">
      <c r="A587" s="614"/>
      <c r="B587" s="614"/>
      <c r="C587" s="615"/>
      <c r="D587" s="615"/>
      <c r="E587" s="615"/>
      <c r="F587" s="766"/>
      <c r="G587" s="767"/>
      <c r="H587" s="767"/>
      <c r="I587" s="768"/>
      <c r="J587" s="615"/>
      <c r="K587" s="618"/>
      <c r="L587" s="618"/>
      <c r="M587" s="615"/>
      <c r="N587" s="615"/>
    </row>
  </sheetData>
  <sheetProtection/>
  <mergeCells count="504">
    <mergeCell ref="M42:M43"/>
    <mergeCell ref="N42:N43"/>
    <mergeCell ref="A159:N159"/>
    <mergeCell ref="A160:A161"/>
    <mergeCell ref="B160:B161"/>
    <mergeCell ref="C160:C161"/>
    <mergeCell ref="D160:D161"/>
    <mergeCell ref="E160:E161"/>
    <mergeCell ref="F160:F161"/>
    <mergeCell ref="G160:H160"/>
    <mergeCell ref="F42:F43"/>
    <mergeCell ref="G42:H42"/>
    <mergeCell ref="I42:I43"/>
    <mergeCell ref="J42:J43"/>
    <mergeCell ref="K42:K43"/>
    <mergeCell ref="L42:L43"/>
    <mergeCell ref="L233:L234"/>
    <mergeCell ref="M233:M234"/>
    <mergeCell ref="N233:N234"/>
    <mergeCell ref="G238:H238"/>
    <mergeCell ref="A41:N41"/>
    <mergeCell ref="A42:A43"/>
    <mergeCell ref="B42:B43"/>
    <mergeCell ref="C42:C43"/>
    <mergeCell ref="D42:D43"/>
    <mergeCell ref="E42:E43"/>
    <mergeCell ref="A233:A234"/>
    <mergeCell ref="B233:B234"/>
    <mergeCell ref="C233:C234"/>
    <mergeCell ref="D233:D234"/>
    <mergeCell ref="E233:E234"/>
    <mergeCell ref="K233:K234"/>
    <mergeCell ref="K227:K230"/>
    <mergeCell ref="L227:L232"/>
    <mergeCell ref="M227:M232"/>
    <mergeCell ref="N227:N232"/>
    <mergeCell ref="F229:F230"/>
    <mergeCell ref="K231:K232"/>
    <mergeCell ref="L219:L225"/>
    <mergeCell ref="M219:M225"/>
    <mergeCell ref="N219:N225"/>
    <mergeCell ref="F223:F225"/>
    <mergeCell ref="A227:A232"/>
    <mergeCell ref="B227:B232"/>
    <mergeCell ref="C227:C232"/>
    <mergeCell ref="D227:D232"/>
    <mergeCell ref="E227:E232"/>
    <mergeCell ref="F227:F228"/>
    <mergeCell ref="L217:L218"/>
    <mergeCell ref="M217:M218"/>
    <mergeCell ref="N217:N218"/>
    <mergeCell ref="A219:A225"/>
    <mergeCell ref="B219:B225"/>
    <mergeCell ref="C219:C225"/>
    <mergeCell ref="D219:D225"/>
    <mergeCell ref="E219:E225"/>
    <mergeCell ref="F219:F220"/>
    <mergeCell ref="K219:K225"/>
    <mergeCell ref="A217:A218"/>
    <mergeCell ref="B217:B218"/>
    <mergeCell ref="C217:C218"/>
    <mergeCell ref="D217:D218"/>
    <mergeCell ref="E217:E218"/>
    <mergeCell ref="F217:F218"/>
    <mergeCell ref="M210:M211"/>
    <mergeCell ref="N210:N211"/>
    <mergeCell ref="A215:A216"/>
    <mergeCell ref="B215:B216"/>
    <mergeCell ref="C215:C216"/>
    <mergeCell ref="D215:D216"/>
    <mergeCell ref="M215:M216"/>
    <mergeCell ref="N215:N216"/>
    <mergeCell ref="N201:N205"/>
    <mergeCell ref="B210:B211"/>
    <mergeCell ref="C210:C211"/>
    <mergeCell ref="D210:D211"/>
    <mergeCell ref="E210:E211"/>
    <mergeCell ref="F210:F211"/>
    <mergeCell ref="I210:I211"/>
    <mergeCell ref="J210:J211"/>
    <mergeCell ref="K210:K211"/>
    <mergeCell ref="L210:L211"/>
    <mergeCell ref="M192:M193"/>
    <mergeCell ref="N192:N193"/>
    <mergeCell ref="A201:A205"/>
    <mergeCell ref="B201:B205"/>
    <mergeCell ref="C201:C205"/>
    <mergeCell ref="D201:D205"/>
    <mergeCell ref="E201:E205"/>
    <mergeCell ref="F201:F202"/>
    <mergeCell ref="I201:I205"/>
    <mergeCell ref="J201:J205"/>
    <mergeCell ref="A192:A193"/>
    <mergeCell ref="B192:B193"/>
    <mergeCell ref="C192:C193"/>
    <mergeCell ref="D192:D193"/>
    <mergeCell ref="E192:E193"/>
    <mergeCell ref="L192:L193"/>
    <mergeCell ref="N188:N189"/>
    <mergeCell ref="A190:A191"/>
    <mergeCell ref="B190:B191"/>
    <mergeCell ref="C190:C191"/>
    <mergeCell ref="D190:D191"/>
    <mergeCell ref="E190:E191"/>
    <mergeCell ref="L190:L191"/>
    <mergeCell ref="M190:M191"/>
    <mergeCell ref="N190:N191"/>
    <mergeCell ref="M186:M187"/>
    <mergeCell ref="N186:N187"/>
    <mergeCell ref="A188:A189"/>
    <mergeCell ref="B188:B189"/>
    <mergeCell ref="C188:C189"/>
    <mergeCell ref="D188:D189"/>
    <mergeCell ref="E188:E189"/>
    <mergeCell ref="K188:K189"/>
    <mergeCell ref="L188:L189"/>
    <mergeCell ref="M188:M189"/>
    <mergeCell ref="A186:A187"/>
    <mergeCell ref="B186:B187"/>
    <mergeCell ref="C186:C187"/>
    <mergeCell ref="D186:D187"/>
    <mergeCell ref="K186:K187"/>
    <mergeCell ref="L186:L187"/>
    <mergeCell ref="N178:N181"/>
    <mergeCell ref="A183:A185"/>
    <mergeCell ref="B183:B185"/>
    <mergeCell ref="C183:C185"/>
    <mergeCell ref="D183:D185"/>
    <mergeCell ref="F183:F184"/>
    <mergeCell ref="L183:L185"/>
    <mergeCell ref="M183:M185"/>
    <mergeCell ref="N183:N185"/>
    <mergeCell ref="K184:K185"/>
    <mergeCell ref="M173:M174"/>
    <mergeCell ref="N173:N174"/>
    <mergeCell ref="A178:A181"/>
    <mergeCell ref="B178:B181"/>
    <mergeCell ref="C178:C181"/>
    <mergeCell ref="D178:D181"/>
    <mergeCell ref="E178:E181"/>
    <mergeCell ref="K178:K181"/>
    <mergeCell ref="L178:L181"/>
    <mergeCell ref="M178:M181"/>
    <mergeCell ref="A173:A174"/>
    <mergeCell ref="B173:B174"/>
    <mergeCell ref="C173:C174"/>
    <mergeCell ref="D173:D174"/>
    <mergeCell ref="E173:E174"/>
    <mergeCell ref="L173:L174"/>
    <mergeCell ref="N169:N170"/>
    <mergeCell ref="A171:A172"/>
    <mergeCell ref="B171:B172"/>
    <mergeCell ref="C171:C172"/>
    <mergeCell ref="D171:D172"/>
    <mergeCell ref="E171:E172"/>
    <mergeCell ref="K171:K172"/>
    <mergeCell ref="L171:L172"/>
    <mergeCell ref="M171:M172"/>
    <mergeCell ref="N171:N172"/>
    <mergeCell ref="M167:M168"/>
    <mergeCell ref="N167:N168"/>
    <mergeCell ref="A169:A170"/>
    <mergeCell ref="B169:B170"/>
    <mergeCell ref="C169:C170"/>
    <mergeCell ref="D169:D170"/>
    <mergeCell ref="E169:E170"/>
    <mergeCell ref="K169:K170"/>
    <mergeCell ref="L169:L170"/>
    <mergeCell ref="M169:M170"/>
    <mergeCell ref="A167:A168"/>
    <mergeCell ref="B167:B168"/>
    <mergeCell ref="C167:C168"/>
    <mergeCell ref="D167:D168"/>
    <mergeCell ref="E167:E168"/>
    <mergeCell ref="L167:L168"/>
    <mergeCell ref="L165:L166"/>
    <mergeCell ref="M165:M166"/>
    <mergeCell ref="N165:N166"/>
    <mergeCell ref="F165:F166"/>
    <mergeCell ref="K165:K166"/>
    <mergeCell ref="A165:A166"/>
    <mergeCell ref="B165:B166"/>
    <mergeCell ref="C165:C166"/>
    <mergeCell ref="D165:D166"/>
    <mergeCell ref="E165:E166"/>
    <mergeCell ref="F152:F153"/>
    <mergeCell ref="J152:J153"/>
    <mergeCell ref="K152:K153"/>
    <mergeCell ref="L152:L153"/>
    <mergeCell ref="M152:M153"/>
    <mergeCell ref="N152:N153"/>
    <mergeCell ref="J145:J147"/>
    <mergeCell ref="K145:K147"/>
    <mergeCell ref="L145:L147"/>
    <mergeCell ref="M145:M147"/>
    <mergeCell ref="N145:N147"/>
    <mergeCell ref="A152:A153"/>
    <mergeCell ref="B152:B153"/>
    <mergeCell ref="C152:C153"/>
    <mergeCell ref="D152:D153"/>
    <mergeCell ref="E152:E153"/>
    <mergeCell ref="A145:A147"/>
    <mergeCell ref="B145:B147"/>
    <mergeCell ref="C145:C147"/>
    <mergeCell ref="D145:D147"/>
    <mergeCell ref="E145:E147"/>
    <mergeCell ref="F145:F147"/>
    <mergeCell ref="I141:I143"/>
    <mergeCell ref="J141:J143"/>
    <mergeCell ref="K141:K143"/>
    <mergeCell ref="L141:L143"/>
    <mergeCell ref="M141:M143"/>
    <mergeCell ref="N141:N143"/>
    <mergeCell ref="K134:K138"/>
    <mergeCell ref="L134:L138"/>
    <mergeCell ref="M134:M138"/>
    <mergeCell ref="N134:N138"/>
    <mergeCell ref="A141:A143"/>
    <mergeCell ref="B141:B143"/>
    <mergeCell ref="C141:C143"/>
    <mergeCell ref="D141:D143"/>
    <mergeCell ref="E141:E142"/>
    <mergeCell ref="F141:F142"/>
    <mergeCell ref="K132:K133"/>
    <mergeCell ref="L132:L133"/>
    <mergeCell ref="M132:M133"/>
    <mergeCell ref="N132:N133"/>
    <mergeCell ref="A134:A138"/>
    <mergeCell ref="B134:B138"/>
    <mergeCell ref="C134:C138"/>
    <mergeCell ref="D134:D138"/>
    <mergeCell ref="E134:E138"/>
    <mergeCell ref="F134:F138"/>
    <mergeCell ref="K129:K130"/>
    <mergeCell ref="L129:L130"/>
    <mergeCell ref="M129:M130"/>
    <mergeCell ref="N129:N130"/>
    <mergeCell ref="A132:A133"/>
    <mergeCell ref="B132:B133"/>
    <mergeCell ref="C132:C133"/>
    <mergeCell ref="D132:D133"/>
    <mergeCell ref="E132:E133"/>
    <mergeCell ref="F132:F133"/>
    <mergeCell ref="F126:F128"/>
    <mergeCell ref="A129:A130"/>
    <mergeCell ref="B129:B130"/>
    <mergeCell ref="C129:C130"/>
    <mergeCell ref="D129:D130"/>
    <mergeCell ref="E129:E130"/>
    <mergeCell ref="N119:N120"/>
    <mergeCell ref="A124:A128"/>
    <mergeCell ref="B124:B128"/>
    <mergeCell ref="C124:C128"/>
    <mergeCell ref="D124:D128"/>
    <mergeCell ref="E124:E128"/>
    <mergeCell ref="K124:K128"/>
    <mergeCell ref="L124:L128"/>
    <mergeCell ref="M124:M128"/>
    <mergeCell ref="N124:N128"/>
    <mergeCell ref="G119:H119"/>
    <mergeCell ref="I119:I120"/>
    <mergeCell ref="J119:J120"/>
    <mergeCell ref="K119:K120"/>
    <mergeCell ref="L119:L120"/>
    <mergeCell ref="M119:M120"/>
    <mergeCell ref="L115:L116"/>
    <mergeCell ref="M115:M116"/>
    <mergeCell ref="N115:N116"/>
    <mergeCell ref="A118:N118"/>
    <mergeCell ref="A119:A120"/>
    <mergeCell ref="B119:B120"/>
    <mergeCell ref="C119:C120"/>
    <mergeCell ref="D119:D120"/>
    <mergeCell ref="E119:E120"/>
    <mergeCell ref="F119:F120"/>
    <mergeCell ref="K107:K108"/>
    <mergeCell ref="L107:L108"/>
    <mergeCell ref="M107:M108"/>
    <mergeCell ref="N107:N108"/>
    <mergeCell ref="A115:A116"/>
    <mergeCell ref="B115:B116"/>
    <mergeCell ref="C115:C116"/>
    <mergeCell ref="D115:D116"/>
    <mergeCell ref="E115:E116"/>
    <mergeCell ref="K115:K116"/>
    <mergeCell ref="J104:J105"/>
    <mergeCell ref="K104:K105"/>
    <mergeCell ref="L104:L105"/>
    <mergeCell ref="M104:M105"/>
    <mergeCell ref="N104:N105"/>
    <mergeCell ref="A107:A108"/>
    <mergeCell ref="B107:B108"/>
    <mergeCell ref="C107:C108"/>
    <mergeCell ref="D107:D108"/>
    <mergeCell ref="E107:E108"/>
    <mergeCell ref="K94:K95"/>
    <mergeCell ref="L94:L95"/>
    <mergeCell ref="M94:M95"/>
    <mergeCell ref="N94:N95"/>
    <mergeCell ref="A104:A105"/>
    <mergeCell ref="B104:B105"/>
    <mergeCell ref="C104:C105"/>
    <mergeCell ref="D104:D105"/>
    <mergeCell ref="E104:E105"/>
    <mergeCell ref="F104:F105"/>
    <mergeCell ref="L89:L91"/>
    <mergeCell ref="M89:M91"/>
    <mergeCell ref="N89:N91"/>
    <mergeCell ref="B94:B95"/>
    <mergeCell ref="C94:C95"/>
    <mergeCell ref="D94:D95"/>
    <mergeCell ref="E94:E95"/>
    <mergeCell ref="F94:F95"/>
    <mergeCell ref="I94:I95"/>
    <mergeCell ref="J94:J95"/>
    <mergeCell ref="J85:J86"/>
    <mergeCell ref="K85:K86"/>
    <mergeCell ref="L85:L86"/>
    <mergeCell ref="M85:M86"/>
    <mergeCell ref="N85:N86"/>
    <mergeCell ref="B89:B91"/>
    <mergeCell ref="C89:C91"/>
    <mergeCell ref="D89:D91"/>
    <mergeCell ref="E89:E90"/>
    <mergeCell ref="K89:K90"/>
    <mergeCell ref="K82:K83"/>
    <mergeCell ref="L82:L83"/>
    <mergeCell ref="M82:M83"/>
    <mergeCell ref="N82:N83"/>
    <mergeCell ref="A85:A86"/>
    <mergeCell ref="B85:B86"/>
    <mergeCell ref="C85:C86"/>
    <mergeCell ref="D85:D86"/>
    <mergeCell ref="E85:E86"/>
    <mergeCell ref="F85:F86"/>
    <mergeCell ref="A81:N81"/>
    <mergeCell ref="A82:A83"/>
    <mergeCell ref="B82:B83"/>
    <mergeCell ref="C82:C83"/>
    <mergeCell ref="D82:D83"/>
    <mergeCell ref="E82:E83"/>
    <mergeCell ref="F82:F83"/>
    <mergeCell ref="G82:H82"/>
    <mergeCell ref="I82:I83"/>
    <mergeCell ref="J82:J83"/>
    <mergeCell ref="I74:I78"/>
    <mergeCell ref="J74:J78"/>
    <mergeCell ref="K74:K78"/>
    <mergeCell ref="L74:L78"/>
    <mergeCell ref="M74:M78"/>
    <mergeCell ref="N74:N78"/>
    <mergeCell ref="K68:K72"/>
    <mergeCell ref="L68:L72"/>
    <mergeCell ref="M68:M72"/>
    <mergeCell ref="N68:N72"/>
    <mergeCell ref="A74:A78"/>
    <mergeCell ref="B74:B78"/>
    <mergeCell ref="C74:C78"/>
    <mergeCell ref="D74:D78"/>
    <mergeCell ref="E74:E78"/>
    <mergeCell ref="F74:F78"/>
    <mergeCell ref="M62:M64"/>
    <mergeCell ref="N62:N64"/>
    <mergeCell ref="A68:A72"/>
    <mergeCell ref="B68:B72"/>
    <mergeCell ref="C68:C72"/>
    <mergeCell ref="D68:D72"/>
    <mergeCell ref="E68:E72"/>
    <mergeCell ref="F68:F72"/>
    <mergeCell ref="I68:I72"/>
    <mergeCell ref="J68:J72"/>
    <mergeCell ref="L57:L58"/>
    <mergeCell ref="M57:M58"/>
    <mergeCell ref="N57:N58"/>
    <mergeCell ref="A62:A64"/>
    <mergeCell ref="B62:B64"/>
    <mergeCell ref="C62:C64"/>
    <mergeCell ref="D62:D64"/>
    <mergeCell ref="E62:E64"/>
    <mergeCell ref="K62:K64"/>
    <mergeCell ref="L62:L64"/>
    <mergeCell ref="K50:K51"/>
    <mergeCell ref="A57:A58"/>
    <mergeCell ref="B57:B58"/>
    <mergeCell ref="C57:C58"/>
    <mergeCell ref="D57:D58"/>
    <mergeCell ref="E57:E58"/>
    <mergeCell ref="K57:K58"/>
    <mergeCell ref="M46:M48"/>
    <mergeCell ref="N46:N48"/>
    <mergeCell ref="A49:A51"/>
    <mergeCell ref="B49:B51"/>
    <mergeCell ref="C49:C51"/>
    <mergeCell ref="D49:D51"/>
    <mergeCell ref="E49:E51"/>
    <mergeCell ref="L49:L51"/>
    <mergeCell ref="M49:M51"/>
    <mergeCell ref="N49:N51"/>
    <mergeCell ref="A46:A48"/>
    <mergeCell ref="B46:B48"/>
    <mergeCell ref="C46:C48"/>
    <mergeCell ref="D46:D48"/>
    <mergeCell ref="E46:E48"/>
    <mergeCell ref="L46:L48"/>
    <mergeCell ref="I160:I161"/>
    <mergeCell ref="J160:J161"/>
    <mergeCell ref="K160:K161"/>
    <mergeCell ref="L160:L161"/>
    <mergeCell ref="M160:M161"/>
    <mergeCell ref="N160:N161"/>
    <mergeCell ref="M44:M45"/>
    <mergeCell ref="N44:N45"/>
    <mergeCell ref="A198:N198"/>
    <mergeCell ref="A199:A200"/>
    <mergeCell ref="B199:B200"/>
    <mergeCell ref="C199:C200"/>
    <mergeCell ref="D199:D200"/>
    <mergeCell ref="E199:E200"/>
    <mergeCell ref="F199:F200"/>
    <mergeCell ref="G199:H199"/>
    <mergeCell ref="A44:A45"/>
    <mergeCell ref="B44:B45"/>
    <mergeCell ref="C44:C45"/>
    <mergeCell ref="D44:D45"/>
    <mergeCell ref="E44:E45"/>
    <mergeCell ref="L44:L45"/>
    <mergeCell ref="N35:N36"/>
    <mergeCell ref="L25:L27"/>
    <mergeCell ref="M25:M27"/>
    <mergeCell ref="N25:N27"/>
    <mergeCell ref="A35:A36"/>
    <mergeCell ref="B35:B36"/>
    <mergeCell ref="C35:C36"/>
    <mergeCell ref="D35:D36"/>
    <mergeCell ref="E35:E36"/>
    <mergeCell ref="K35:K36"/>
    <mergeCell ref="L35:L36"/>
    <mergeCell ref="J20:J21"/>
    <mergeCell ref="K20:K21"/>
    <mergeCell ref="L20:L21"/>
    <mergeCell ref="M20:M21"/>
    <mergeCell ref="M35:M36"/>
    <mergeCell ref="N20:N21"/>
    <mergeCell ref="A25:A27"/>
    <mergeCell ref="B25:B27"/>
    <mergeCell ref="C25:C27"/>
    <mergeCell ref="D25:D27"/>
    <mergeCell ref="E25:E27"/>
    <mergeCell ref="B20:B21"/>
    <mergeCell ref="C20:C21"/>
    <mergeCell ref="D20:D21"/>
    <mergeCell ref="E20:E21"/>
    <mergeCell ref="F20:F21"/>
    <mergeCell ref="I20:I21"/>
    <mergeCell ref="I13:I14"/>
    <mergeCell ref="J13:J14"/>
    <mergeCell ref="K13:K14"/>
    <mergeCell ref="L13:L14"/>
    <mergeCell ref="M13:M14"/>
    <mergeCell ref="N13:N14"/>
    <mergeCell ref="A13:A14"/>
    <mergeCell ref="B13:B14"/>
    <mergeCell ref="C13:C14"/>
    <mergeCell ref="D13:D14"/>
    <mergeCell ref="E13:E14"/>
    <mergeCell ref="F13:F14"/>
    <mergeCell ref="I7:I12"/>
    <mergeCell ref="J7:J12"/>
    <mergeCell ref="K7:K12"/>
    <mergeCell ref="L7:L12"/>
    <mergeCell ref="M7:M12"/>
    <mergeCell ref="N7:N12"/>
    <mergeCell ref="A7:A12"/>
    <mergeCell ref="B7:B12"/>
    <mergeCell ref="C7:C12"/>
    <mergeCell ref="D7:D12"/>
    <mergeCell ref="E7:E12"/>
    <mergeCell ref="F7:F12"/>
    <mergeCell ref="I3:I4"/>
    <mergeCell ref="J3:J4"/>
    <mergeCell ref="K3:K4"/>
    <mergeCell ref="L3:L4"/>
    <mergeCell ref="M3:M4"/>
    <mergeCell ref="N3:N4"/>
    <mergeCell ref="A239:N239"/>
    <mergeCell ref="I199:I200"/>
    <mergeCell ref="J199:J200"/>
    <mergeCell ref="K199:K200"/>
    <mergeCell ref="L199:L200"/>
    <mergeCell ref="M199:M200"/>
    <mergeCell ref="N199:N200"/>
    <mergeCell ref="K201:K205"/>
    <mergeCell ref="L201:L205"/>
    <mergeCell ref="M201:M205"/>
    <mergeCell ref="O102:R102"/>
    <mergeCell ref="O109:R109"/>
    <mergeCell ref="O129:R129"/>
    <mergeCell ref="A3:A4"/>
    <mergeCell ref="B3:B4"/>
    <mergeCell ref="C3:C4"/>
    <mergeCell ref="D3:D4"/>
    <mergeCell ref="E3:E4"/>
    <mergeCell ref="F3:F4"/>
    <mergeCell ref="G3:H3"/>
  </mergeCells>
  <conditionalFormatting sqref="M7">
    <cfRule type="cellIs" priority="6" dxfId="2" operator="equal">
      <formula>5</formula>
    </cfRule>
    <cfRule type="cellIs" priority="7" dxfId="1" operator="equal">
      <formula>4</formula>
    </cfRule>
    <cfRule type="cellIs" priority="8" dxfId="0" operator="equal">
      <formula>3</formula>
    </cfRule>
    <cfRule type="cellIs" priority="9" dxfId="3" operator="equal">
      <formula>2</formula>
    </cfRule>
    <cfRule type="cellIs" priority="10" dxfId="4" operator="equal">
      <formula>1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zoomScalePageLayoutView="0" workbookViewId="0" topLeftCell="A1">
      <selection activeCell="S3" sqref="S3"/>
    </sheetView>
  </sheetViews>
  <sheetFormatPr defaultColWidth="9.00390625" defaultRowHeight="15"/>
  <cols>
    <col min="1" max="1" width="5.421875" style="92" customWidth="1"/>
    <col min="2" max="2" width="0.85546875" style="78" customWidth="1"/>
    <col min="3" max="3" width="4.421875" style="92" customWidth="1"/>
    <col min="4" max="4" width="8.7109375" style="90" customWidth="1"/>
    <col min="5" max="5" width="5.57421875" style="92" customWidth="1"/>
    <col min="6" max="6" width="16.57421875" style="93" customWidth="1"/>
    <col min="7" max="7" width="8.57421875" style="90" customWidth="1"/>
    <col min="8" max="8" width="6.00390625" style="92" customWidth="1"/>
    <col min="9" max="9" width="6.140625" style="90" customWidth="1"/>
    <col min="10" max="10" width="7.421875" style="90" customWidth="1"/>
    <col min="11" max="11" width="9.421875" style="90" customWidth="1"/>
    <col min="12" max="12" width="8.28125" style="90" customWidth="1"/>
    <col min="13" max="13" width="10.00390625" style="90" customWidth="1"/>
    <col min="14" max="14" width="12.00390625" style="92" customWidth="1"/>
    <col min="15" max="15" width="6.421875" style="92" customWidth="1"/>
    <col min="16" max="16" width="7.421875" style="90" customWidth="1"/>
    <col min="17" max="17" width="17.421875" style="90" customWidth="1"/>
    <col min="18" max="18" width="1.421875" style="99" customWidth="1"/>
    <col min="19" max="16384" width="9.00390625" style="90" customWidth="1"/>
  </cols>
  <sheetData>
    <row r="1" spans="1:18" s="79" customFormat="1" ht="16.5" thickBot="1" thickTop="1">
      <c r="A1" s="1229" t="s">
        <v>260</v>
      </c>
      <c r="B1" s="1230"/>
      <c r="C1" s="1230"/>
      <c r="D1" s="1230"/>
      <c r="E1" s="1230"/>
      <c r="F1" s="1230"/>
      <c r="G1" s="1230"/>
      <c r="H1" s="1230"/>
      <c r="I1" s="1230"/>
      <c r="J1" s="1231"/>
      <c r="K1" s="77"/>
      <c r="L1" s="77"/>
      <c r="M1" s="77"/>
      <c r="N1" s="78"/>
      <c r="O1" s="78"/>
      <c r="P1" s="77"/>
      <c r="Q1" s="77"/>
      <c r="R1" s="77"/>
    </row>
    <row r="2" spans="1:15" s="77" customFormat="1" ht="5.25" customHeight="1" thickBot="1" thickTop="1">
      <c r="A2" s="101"/>
      <c r="B2" s="101"/>
      <c r="C2" s="101"/>
      <c r="D2" s="101"/>
      <c r="E2" s="101"/>
      <c r="F2" s="101"/>
      <c r="G2" s="101"/>
      <c r="H2" s="101"/>
      <c r="N2" s="78"/>
      <c r="O2" s="78"/>
    </row>
    <row r="3" spans="1:17" s="82" customFormat="1" ht="37.5" customHeight="1" thickBot="1" thickTop="1">
      <c r="A3" s="119" t="s">
        <v>264</v>
      </c>
      <c r="B3" s="84"/>
      <c r="C3" s="119" t="s">
        <v>1437</v>
      </c>
      <c r="D3" s="119" t="s">
        <v>265</v>
      </c>
      <c r="E3" s="119" t="s">
        <v>349</v>
      </c>
      <c r="F3" s="119" t="s">
        <v>252</v>
      </c>
      <c r="G3" s="119" t="s">
        <v>350</v>
      </c>
      <c r="H3" s="119" t="s">
        <v>1440</v>
      </c>
      <c r="I3" s="119" t="s">
        <v>1438</v>
      </c>
      <c r="J3" s="119" t="s">
        <v>1441</v>
      </c>
      <c r="K3" s="119" t="s">
        <v>353</v>
      </c>
      <c r="L3" s="119" t="s">
        <v>352</v>
      </c>
      <c r="M3" s="119" t="s">
        <v>354</v>
      </c>
      <c r="N3" s="119" t="s">
        <v>1442</v>
      </c>
      <c r="O3" s="119" t="s">
        <v>355</v>
      </c>
      <c r="P3" s="119" t="s">
        <v>356</v>
      </c>
      <c r="Q3" s="119" t="s">
        <v>351</v>
      </c>
    </row>
    <row r="4" spans="1:17" s="87" customFormat="1" ht="5.25" customHeight="1" thickTop="1">
      <c r="A4" s="85"/>
      <c r="B4" s="102"/>
      <c r="C4" s="85"/>
      <c r="D4" s="85"/>
      <c r="E4" s="85"/>
      <c r="F4" s="85"/>
      <c r="G4" s="85"/>
      <c r="H4" s="85"/>
      <c r="I4" s="86"/>
      <c r="J4" s="86"/>
      <c r="K4" s="86"/>
      <c r="L4" s="86"/>
      <c r="M4" s="86"/>
      <c r="N4" s="86"/>
      <c r="O4" s="86"/>
      <c r="P4" s="86"/>
      <c r="Q4" s="86"/>
    </row>
    <row r="5" spans="1:17" ht="120">
      <c r="A5" s="103" t="s">
        <v>276</v>
      </c>
      <c r="B5" s="104"/>
      <c r="C5" s="272">
        <v>1</v>
      </c>
      <c r="D5" s="271" t="s">
        <v>248</v>
      </c>
      <c r="E5" s="272" t="s">
        <v>434</v>
      </c>
      <c r="F5" s="273" t="s">
        <v>277</v>
      </c>
      <c r="G5" s="274" t="s">
        <v>498</v>
      </c>
      <c r="H5" s="275" t="s">
        <v>499</v>
      </c>
      <c r="I5" s="276">
        <v>0.68</v>
      </c>
      <c r="J5" s="276">
        <v>24.8</v>
      </c>
      <c r="K5" s="277">
        <v>117200</v>
      </c>
      <c r="L5" s="277">
        <v>196134</v>
      </c>
      <c r="M5" s="277" t="s">
        <v>500</v>
      </c>
      <c r="N5" s="278" t="s">
        <v>501</v>
      </c>
      <c r="O5" s="278" t="s">
        <v>158</v>
      </c>
      <c r="P5" s="278"/>
      <c r="Q5" s="562" t="s">
        <v>1310</v>
      </c>
    </row>
    <row r="6" spans="1:17" ht="72">
      <c r="A6" s="103" t="s">
        <v>280</v>
      </c>
      <c r="B6" s="104"/>
      <c r="C6" s="461" t="s">
        <v>1099</v>
      </c>
      <c r="D6" s="461" t="s">
        <v>97</v>
      </c>
      <c r="E6" s="461" t="s">
        <v>421</v>
      </c>
      <c r="F6" s="462" t="s">
        <v>377</v>
      </c>
      <c r="G6" s="463" t="s">
        <v>124</v>
      </c>
      <c r="H6" s="461" t="s">
        <v>96</v>
      </c>
      <c r="I6" s="461" t="s">
        <v>126</v>
      </c>
      <c r="J6" s="464" t="s">
        <v>125</v>
      </c>
      <c r="K6" s="465" t="s">
        <v>127</v>
      </c>
      <c r="L6" s="465"/>
      <c r="M6" s="466" t="s">
        <v>1323</v>
      </c>
      <c r="N6" s="467" t="s">
        <v>418</v>
      </c>
      <c r="O6" s="468"/>
      <c r="P6" s="468"/>
      <c r="Q6" s="469" t="s">
        <v>1311</v>
      </c>
    </row>
    <row r="7" spans="1:17" s="77" customFormat="1" ht="24" customHeight="1">
      <c r="A7" s="78"/>
      <c r="B7" s="78"/>
      <c r="C7" s="92"/>
      <c r="D7" s="1045"/>
      <c r="E7" s="1045"/>
      <c r="F7" s="1045"/>
      <c r="G7" s="1045"/>
      <c r="H7" s="1045"/>
      <c r="I7" s="1045"/>
      <c r="J7" s="1045"/>
      <c r="K7" s="1045"/>
      <c r="L7" s="1045"/>
      <c r="M7" s="1045"/>
      <c r="N7" s="1045"/>
      <c r="O7" s="1045"/>
      <c r="P7" s="1045"/>
      <c r="Q7" s="1045"/>
    </row>
    <row r="8" spans="1:17" s="77" customFormat="1" ht="24" customHeight="1" thickBot="1">
      <c r="A8" s="78"/>
      <c r="B8" s="78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8" s="79" customFormat="1" ht="14.25" customHeight="1" thickBot="1" thickTop="1">
      <c r="A9" s="1232" t="s">
        <v>261</v>
      </c>
      <c r="B9" s="1233"/>
      <c r="C9" s="1233"/>
      <c r="D9" s="1233"/>
      <c r="E9" s="1233"/>
      <c r="F9" s="1233"/>
      <c r="G9" s="1233"/>
      <c r="H9" s="1233"/>
      <c r="I9" s="1233"/>
      <c r="J9" s="1234"/>
      <c r="K9" s="77"/>
      <c r="L9" s="77"/>
      <c r="M9" s="77"/>
      <c r="N9" s="78"/>
      <c r="O9" s="78"/>
      <c r="P9" s="77"/>
      <c r="Q9" s="77"/>
      <c r="R9" s="77"/>
    </row>
    <row r="10" spans="1:15" s="77" customFormat="1" ht="5.25" customHeight="1" thickBot="1" thickTop="1">
      <c r="A10" s="101"/>
      <c r="B10" s="101"/>
      <c r="C10" s="101"/>
      <c r="D10" s="101"/>
      <c r="E10" s="101"/>
      <c r="F10" s="101"/>
      <c r="G10" s="101"/>
      <c r="H10" s="101"/>
      <c r="N10" s="78"/>
      <c r="O10" s="78"/>
    </row>
    <row r="11" spans="1:17" s="125" customFormat="1" ht="37.5" customHeight="1" thickBot="1" thickTop="1">
      <c r="A11" s="120" t="s">
        <v>264</v>
      </c>
      <c r="B11" s="84"/>
      <c r="C11" s="121" t="s">
        <v>1437</v>
      </c>
      <c r="D11" s="121" t="s">
        <v>265</v>
      </c>
      <c r="E11" s="121" t="s">
        <v>349</v>
      </c>
      <c r="F11" s="121" t="s">
        <v>252</v>
      </c>
      <c r="G11" s="121" t="s">
        <v>350</v>
      </c>
      <c r="H11" s="121" t="s">
        <v>1439</v>
      </c>
      <c r="I11" s="124" t="s">
        <v>1438</v>
      </c>
      <c r="J11" s="121" t="s">
        <v>1441</v>
      </c>
      <c r="K11" s="121" t="s">
        <v>353</v>
      </c>
      <c r="L11" s="121" t="s">
        <v>352</v>
      </c>
      <c r="M11" s="121" t="s">
        <v>354</v>
      </c>
      <c r="N11" s="121" t="s">
        <v>1442</v>
      </c>
      <c r="O11" s="121" t="s">
        <v>355</v>
      </c>
      <c r="P11" s="121" t="s">
        <v>356</v>
      </c>
      <c r="Q11" s="121" t="s">
        <v>351</v>
      </c>
    </row>
    <row r="12" spans="1:17" s="87" customFormat="1" ht="5.25" customHeight="1" thickBot="1" thickTop="1">
      <c r="A12" s="105"/>
      <c r="B12" s="102"/>
      <c r="C12" s="106"/>
      <c r="D12" s="106"/>
      <c r="E12" s="106"/>
      <c r="F12" s="106"/>
      <c r="G12" s="106"/>
      <c r="H12" s="106"/>
      <c r="I12" s="107"/>
      <c r="J12" s="107"/>
      <c r="K12" s="107"/>
      <c r="L12" s="107"/>
      <c r="M12" s="107"/>
      <c r="N12" s="107"/>
      <c r="O12" s="107"/>
      <c r="P12" s="107"/>
      <c r="Q12" s="108"/>
    </row>
    <row r="13" spans="1:17" ht="60">
      <c r="A13" s="176" t="s">
        <v>116</v>
      </c>
      <c r="B13" s="104"/>
      <c r="C13" s="196">
        <v>1</v>
      </c>
      <c r="D13" s="196" t="s">
        <v>494</v>
      </c>
      <c r="E13" s="196" t="s">
        <v>434</v>
      </c>
      <c r="F13" s="197" t="s">
        <v>819</v>
      </c>
      <c r="G13" s="196" t="s">
        <v>495</v>
      </c>
      <c r="H13" s="196" t="s">
        <v>449</v>
      </c>
      <c r="I13" s="196">
        <v>2.989</v>
      </c>
      <c r="J13" s="198">
        <v>33</v>
      </c>
      <c r="K13" s="199">
        <v>162287</v>
      </c>
      <c r="L13" s="196">
        <v>2380</v>
      </c>
      <c r="M13" s="196" t="s">
        <v>496</v>
      </c>
      <c r="N13" s="196" t="s">
        <v>497</v>
      </c>
      <c r="O13" s="196" t="s">
        <v>429</v>
      </c>
      <c r="P13" s="196"/>
      <c r="Q13" s="197" t="s">
        <v>734</v>
      </c>
    </row>
    <row r="14" spans="1:17" ht="36">
      <c r="A14" s="109" t="s">
        <v>315</v>
      </c>
      <c r="B14" s="104"/>
      <c r="C14" s="36" t="s">
        <v>156</v>
      </c>
      <c r="D14" s="36" t="s">
        <v>367</v>
      </c>
      <c r="E14" s="36" t="s">
        <v>423</v>
      </c>
      <c r="F14" s="110" t="s">
        <v>397</v>
      </c>
      <c r="G14" s="36"/>
      <c r="H14" s="36" t="s">
        <v>415</v>
      </c>
      <c r="I14" s="36"/>
      <c r="J14" s="527"/>
      <c r="K14" s="36"/>
      <c r="L14" s="36"/>
      <c r="M14" s="36"/>
      <c r="N14" s="36"/>
      <c r="O14" s="36"/>
      <c r="P14" s="44"/>
      <c r="Q14" s="110"/>
    </row>
    <row r="15" spans="1:17" ht="12">
      <c r="A15" s="78"/>
      <c r="C15" s="92" t="s">
        <v>156</v>
      </c>
      <c r="D15" s="1045" t="s">
        <v>157</v>
      </c>
      <c r="E15" s="1045"/>
      <c r="F15" s="1045"/>
      <c r="G15" s="1045"/>
      <c r="H15" s="1045"/>
      <c r="I15" s="1045"/>
      <c r="J15" s="1045"/>
      <c r="K15" s="1045"/>
      <c r="L15" s="1045"/>
      <c r="M15" s="1045"/>
      <c r="N15" s="1045"/>
      <c r="O15" s="1045"/>
      <c r="P15" s="1045"/>
      <c r="Q15" s="1045"/>
    </row>
    <row r="16" spans="1:17" ht="24" customHeight="1">
      <c r="A16" s="78"/>
      <c r="D16" s="93"/>
      <c r="E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1:17" ht="24" customHeight="1" thickBot="1">
      <c r="A17" s="1041">
        <v>19</v>
      </c>
      <c r="B17" s="1041"/>
      <c r="C17" s="1041"/>
      <c r="D17" s="1041"/>
      <c r="E17" s="1041"/>
      <c r="F17" s="1041"/>
      <c r="G17" s="1041"/>
      <c r="H17" s="1041"/>
      <c r="I17" s="1041"/>
      <c r="J17" s="1041"/>
      <c r="K17" s="1041"/>
      <c r="L17" s="1041"/>
      <c r="M17" s="1041"/>
      <c r="N17" s="1041"/>
      <c r="O17" s="1041"/>
      <c r="P17" s="1041"/>
      <c r="Q17" s="1041"/>
    </row>
    <row r="18" spans="1:17" ht="16.5" thickBot="1" thickTop="1">
      <c r="A18" s="1235" t="s">
        <v>262</v>
      </c>
      <c r="B18" s="1236"/>
      <c r="C18" s="1236"/>
      <c r="D18" s="1236"/>
      <c r="E18" s="1236"/>
      <c r="F18" s="1236"/>
      <c r="G18" s="1236"/>
      <c r="H18" s="1236"/>
      <c r="I18" s="1236"/>
      <c r="J18" s="1237"/>
      <c r="K18" s="77"/>
      <c r="L18" s="77"/>
      <c r="M18" s="77"/>
      <c r="N18" s="78"/>
      <c r="O18" s="78"/>
      <c r="P18" s="77"/>
      <c r="Q18" s="77"/>
    </row>
    <row r="19" spans="1:17" s="99" customFormat="1" ht="5.25" customHeight="1" thickBot="1" thickTop="1">
      <c r="A19" s="80"/>
      <c r="B19" s="80"/>
      <c r="C19" s="80"/>
      <c r="D19" s="80"/>
      <c r="E19" s="80"/>
      <c r="F19" s="80"/>
      <c r="G19" s="80"/>
      <c r="H19" s="80"/>
      <c r="I19" s="77"/>
      <c r="J19" s="77"/>
      <c r="K19" s="77"/>
      <c r="L19" s="77"/>
      <c r="M19" s="77"/>
      <c r="N19" s="78"/>
      <c r="O19" s="78"/>
      <c r="P19" s="77"/>
      <c r="Q19" s="77"/>
    </row>
    <row r="20" spans="1:17" s="125" customFormat="1" ht="37.5" customHeight="1" thickBot="1" thickTop="1">
      <c r="A20" s="122" t="s">
        <v>264</v>
      </c>
      <c r="B20" s="84"/>
      <c r="C20" s="123" t="s">
        <v>1437</v>
      </c>
      <c r="D20" s="123" t="s">
        <v>265</v>
      </c>
      <c r="E20" s="123" t="s">
        <v>349</v>
      </c>
      <c r="F20" s="123" t="s">
        <v>252</v>
      </c>
      <c r="G20" s="123" t="s">
        <v>350</v>
      </c>
      <c r="H20" s="123" t="s">
        <v>1439</v>
      </c>
      <c r="I20" s="126" t="s">
        <v>1438</v>
      </c>
      <c r="J20" s="123" t="s">
        <v>1441</v>
      </c>
      <c r="K20" s="123" t="s">
        <v>353</v>
      </c>
      <c r="L20" s="123" t="s">
        <v>352</v>
      </c>
      <c r="M20" s="123" t="s">
        <v>354</v>
      </c>
      <c r="N20" s="123" t="s">
        <v>1442</v>
      </c>
      <c r="O20" s="123" t="s">
        <v>355</v>
      </c>
      <c r="P20" s="123" t="s">
        <v>356</v>
      </c>
      <c r="Q20" s="123" t="s">
        <v>351</v>
      </c>
    </row>
    <row r="21" spans="1:17" s="81" customFormat="1" ht="5.25" customHeight="1" thickTop="1">
      <c r="A21" s="85"/>
      <c r="B21" s="102"/>
      <c r="C21" s="85"/>
      <c r="D21" s="85"/>
      <c r="E21" s="85"/>
      <c r="F21" s="85"/>
      <c r="G21" s="85"/>
      <c r="H21" s="85"/>
      <c r="I21" s="86"/>
      <c r="J21" s="86"/>
      <c r="K21" s="86"/>
      <c r="L21" s="86"/>
      <c r="M21" s="86"/>
      <c r="N21" s="86"/>
      <c r="O21" s="86"/>
      <c r="P21" s="86"/>
      <c r="Q21" s="86"/>
    </row>
    <row r="22" spans="1:17" ht="96">
      <c r="A22" s="546" t="s">
        <v>341</v>
      </c>
      <c r="B22" s="547"/>
      <c r="C22" s="455">
        <v>1</v>
      </c>
      <c r="D22" s="455" t="s">
        <v>98</v>
      </c>
      <c r="E22" s="455" t="s">
        <v>129</v>
      </c>
      <c r="F22" s="455" t="s">
        <v>558</v>
      </c>
      <c r="G22" s="456" t="s">
        <v>560</v>
      </c>
      <c r="H22" s="457" t="s">
        <v>80</v>
      </c>
      <c r="I22" s="456" t="s">
        <v>564</v>
      </c>
      <c r="J22" s="458" t="s">
        <v>128</v>
      </c>
      <c r="K22" s="459">
        <v>87610</v>
      </c>
      <c r="L22" s="459">
        <v>10927</v>
      </c>
      <c r="M22" s="459" t="s">
        <v>1323</v>
      </c>
      <c r="N22" s="454" t="s">
        <v>44</v>
      </c>
      <c r="O22" s="454">
        <v>2</v>
      </c>
      <c r="P22" s="454" t="s">
        <v>81</v>
      </c>
      <c r="Q22" s="455" t="s">
        <v>1312</v>
      </c>
    </row>
    <row r="23" spans="1:17" s="99" customFormat="1" ht="99" customHeight="1">
      <c r="A23" s="546" t="s">
        <v>341</v>
      </c>
      <c r="B23" s="547"/>
      <c r="C23" s="455">
        <v>2</v>
      </c>
      <c r="D23" s="455" t="s">
        <v>99</v>
      </c>
      <c r="E23" s="455" t="s">
        <v>423</v>
      </c>
      <c r="F23" s="455" t="s">
        <v>47</v>
      </c>
      <c r="G23" s="456" t="s">
        <v>634</v>
      </c>
      <c r="H23" s="457">
        <v>6.1</v>
      </c>
      <c r="I23" s="456">
        <v>0.04</v>
      </c>
      <c r="J23" s="458">
        <v>0.244</v>
      </c>
      <c r="K23" s="459">
        <v>1097</v>
      </c>
      <c r="L23" s="459">
        <v>6499</v>
      </c>
      <c r="M23" s="459">
        <v>371</v>
      </c>
      <c r="N23" s="454" t="s">
        <v>635</v>
      </c>
      <c r="O23" s="454">
        <v>1</v>
      </c>
      <c r="P23" s="454" t="s">
        <v>561</v>
      </c>
      <c r="Q23" s="455" t="s">
        <v>1313</v>
      </c>
    </row>
    <row r="24" spans="1:17" s="99" customFormat="1" ht="96">
      <c r="A24" s="546" t="s">
        <v>341</v>
      </c>
      <c r="B24" s="547"/>
      <c r="C24" s="455">
        <v>3</v>
      </c>
      <c r="D24" s="455" t="s">
        <v>99</v>
      </c>
      <c r="E24" s="455" t="s">
        <v>423</v>
      </c>
      <c r="F24" s="455" t="s">
        <v>553</v>
      </c>
      <c r="G24" s="456" t="s">
        <v>636</v>
      </c>
      <c r="H24" s="457" t="s">
        <v>563</v>
      </c>
      <c r="I24" s="456">
        <v>3.04</v>
      </c>
      <c r="J24" s="458">
        <v>12.16</v>
      </c>
      <c r="K24" s="459">
        <v>33381</v>
      </c>
      <c r="L24" s="459"/>
      <c r="M24" s="459">
        <v>371</v>
      </c>
      <c r="N24" s="454" t="s">
        <v>46</v>
      </c>
      <c r="O24" s="454"/>
      <c r="P24" s="454"/>
      <c r="Q24" s="455" t="s">
        <v>1314</v>
      </c>
    </row>
    <row r="25" spans="1:17" ht="96">
      <c r="A25" s="546" t="s">
        <v>341</v>
      </c>
      <c r="B25" s="547"/>
      <c r="C25" s="184">
        <v>4</v>
      </c>
      <c r="D25" s="184" t="s">
        <v>99</v>
      </c>
      <c r="E25" s="184" t="s">
        <v>423</v>
      </c>
      <c r="F25" s="184" t="s">
        <v>551</v>
      </c>
      <c r="G25" s="185" t="s">
        <v>559</v>
      </c>
      <c r="H25" s="190" t="s">
        <v>562</v>
      </c>
      <c r="I25" s="185">
        <v>7.586</v>
      </c>
      <c r="J25" s="191">
        <v>26.138</v>
      </c>
      <c r="K25" s="192">
        <v>98218</v>
      </c>
      <c r="L25" s="192">
        <v>9124</v>
      </c>
      <c r="M25" s="192">
        <v>371</v>
      </c>
      <c r="N25" s="183" t="s">
        <v>45</v>
      </c>
      <c r="O25" s="183">
        <v>1</v>
      </c>
      <c r="P25" s="183" t="s">
        <v>492</v>
      </c>
      <c r="Q25" s="184" t="s">
        <v>1315</v>
      </c>
    </row>
    <row r="26" spans="1:17" s="99" customFormat="1" ht="52.5" customHeight="1">
      <c r="A26" s="565"/>
      <c r="B26" s="565"/>
      <c r="C26" s="566"/>
      <c r="D26" s="566"/>
      <c r="E26" s="566"/>
      <c r="F26" s="566"/>
      <c r="G26" s="567"/>
      <c r="H26" s="568"/>
      <c r="I26" s="567"/>
      <c r="J26" s="569"/>
      <c r="K26" s="570"/>
      <c r="L26" s="570"/>
      <c r="M26" s="570"/>
      <c r="N26" s="571"/>
      <c r="O26" s="571"/>
      <c r="P26" s="571"/>
      <c r="Q26" s="566"/>
    </row>
    <row r="27" spans="1:17" s="99" customFormat="1" ht="18" customHeight="1" thickBot="1">
      <c r="A27" s="1239">
        <v>20</v>
      </c>
      <c r="B27" s="1239"/>
      <c r="C27" s="1239"/>
      <c r="D27" s="1239"/>
      <c r="E27" s="1239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</row>
    <row r="28" spans="1:17" s="125" customFormat="1" ht="37.5" customHeight="1" thickBot="1" thickTop="1">
      <c r="A28" s="122" t="s">
        <v>264</v>
      </c>
      <c r="B28" s="84"/>
      <c r="C28" s="123" t="s">
        <v>1437</v>
      </c>
      <c r="D28" s="123" t="s">
        <v>265</v>
      </c>
      <c r="E28" s="123" t="s">
        <v>349</v>
      </c>
      <c r="F28" s="123" t="s">
        <v>252</v>
      </c>
      <c r="G28" s="123" t="s">
        <v>350</v>
      </c>
      <c r="H28" s="123" t="s">
        <v>1439</v>
      </c>
      <c r="I28" s="126" t="s">
        <v>1438</v>
      </c>
      <c r="J28" s="123" t="s">
        <v>1441</v>
      </c>
      <c r="K28" s="123" t="s">
        <v>353</v>
      </c>
      <c r="L28" s="123" t="s">
        <v>352</v>
      </c>
      <c r="M28" s="123" t="s">
        <v>354</v>
      </c>
      <c r="N28" s="123" t="s">
        <v>1442</v>
      </c>
      <c r="O28" s="123" t="s">
        <v>355</v>
      </c>
      <c r="P28" s="123" t="s">
        <v>356</v>
      </c>
      <c r="Q28" s="123" t="s">
        <v>351</v>
      </c>
    </row>
    <row r="29" spans="1:17" s="81" customFormat="1" ht="5.25" customHeight="1" thickTop="1">
      <c r="A29" s="85"/>
      <c r="B29" s="102"/>
      <c r="C29" s="85"/>
      <c r="D29" s="85"/>
      <c r="E29" s="85"/>
      <c r="F29" s="85"/>
      <c r="G29" s="85"/>
      <c r="H29" s="85"/>
      <c r="I29" s="86"/>
      <c r="J29" s="86"/>
      <c r="K29" s="86"/>
      <c r="L29" s="86"/>
      <c r="M29" s="86"/>
      <c r="N29" s="86"/>
      <c r="O29" s="86"/>
      <c r="P29" s="86"/>
      <c r="Q29" s="86"/>
    </row>
    <row r="30" spans="1:17" ht="96">
      <c r="A30" s="546" t="s">
        <v>345</v>
      </c>
      <c r="B30" s="547"/>
      <c r="C30" s="193">
        <v>5</v>
      </c>
      <c r="D30" s="193" t="s">
        <v>155</v>
      </c>
      <c r="E30" s="193" t="s">
        <v>423</v>
      </c>
      <c r="F30" s="193" t="s">
        <v>554</v>
      </c>
      <c r="G30" s="186" t="s">
        <v>611</v>
      </c>
      <c r="H30" s="186" t="s">
        <v>415</v>
      </c>
      <c r="I30" s="194">
        <v>1.15</v>
      </c>
      <c r="J30" s="195">
        <v>7475</v>
      </c>
      <c r="K30" s="195">
        <v>93139</v>
      </c>
      <c r="L30" s="186"/>
      <c r="M30" s="186">
        <v>371</v>
      </c>
      <c r="N30" s="186" t="s">
        <v>613</v>
      </c>
      <c r="O30" s="186"/>
      <c r="P30" s="186"/>
      <c r="Q30" s="193" t="s">
        <v>1316</v>
      </c>
    </row>
    <row r="31" spans="1:17" ht="60">
      <c r="A31" s="546" t="s">
        <v>340</v>
      </c>
      <c r="B31" s="547"/>
      <c r="C31" s="193">
        <v>6</v>
      </c>
      <c r="D31" s="193" t="s">
        <v>251</v>
      </c>
      <c r="E31" s="193" t="s">
        <v>421</v>
      </c>
      <c r="F31" s="193" t="s">
        <v>552</v>
      </c>
      <c r="G31" s="186" t="s">
        <v>612</v>
      </c>
      <c r="H31" s="186" t="s">
        <v>415</v>
      </c>
      <c r="I31" s="194">
        <v>2</v>
      </c>
      <c r="J31" s="195">
        <v>13000</v>
      </c>
      <c r="K31" s="195">
        <v>132646</v>
      </c>
      <c r="L31" s="195">
        <v>9225</v>
      </c>
      <c r="M31" s="186" t="s">
        <v>1323</v>
      </c>
      <c r="N31" s="186" t="s">
        <v>613</v>
      </c>
      <c r="O31" s="186">
        <v>2</v>
      </c>
      <c r="P31" s="186"/>
      <c r="Q31" s="193" t="s">
        <v>1317</v>
      </c>
    </row>
    <row r="32" spans="1:25" ht="36">
      <c r="A32" s="512"/>
      <c r="B32" s="512"/>
      <c r="C32" s="499">
        <v>7</v>
      </c>
      <c r="D32" s="499" t="s">
        <v>1409</v>
      </c>
      <c r="E32" s="549" t="s">
        <v>543</v>
      </c>
      <c r="F32" s="499" t="s">
        <v>1410</v>
      </c>
      <c r="G32" s="210" t="s">
        <v>1411</v>
      </c>
      <c r="H32" s="520"/>
      <c r="I32" s="210">
        <v>0.13399999999999856</v>
      </c>
      <c r="J32" s="200"/>
      <c r="K32" s="563">
        <v>6500</v>
      </c>
      <c r="L32" s="200"/>
      <c r="M32" s="200"/>
      <c r="N32" s="200"/>
      <c r="O32" s="200"/>
      <c r="P32" s="200"/>
      <c r="Q32" s="504" t="s">
        <v>1412</v>
      </c>
      <c r="R32" s="90"/>
      <c r="S32" s="477"/>
      <c r="T32" s="477"/>
      <c r="U32" s="477"/>
      <c r="V32" s="494"/>
      <c r="W32" s="479"/>
      <c r="X32"/>
      <c r="Y32"/>
    </row>
    <row r="33" spans="1:17" ht="36">
      <c r="A33" s="546" t="s">
        <v>337</v>
      </c>
      <c r="B33" s="547"/>
      <c r="C33" s="110" t="s">
        <v>156</v>
      </c>
      <c r="D33" s="110" t="s">
        <v>249</v>
      </c>
      <c r="E33" s="110" t="s">
        <v>423</v>
      </c>
      <c r="F33" s="110" t="s">
        <v>407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10"/>
    </row>
    <row r="34" spans="1:17" ht="48">
      <c r="A34" s="546" t="s">
        <v>338</v>
      </c>
      <c r="B34" s="547"/>
      <c r="C34" s="110" t="s">
        <v>156</v>
      </c>
      <c r="D34" s="110" t="s">
        <v>250</v>
      </c>
      <c r="E34" s="110" t="s">
        <v>423</v>
      </c>
      <c r="F34" s="110" t="s">
        <v>1709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110"/>
    </row>
    <row r="35" spans="1:17" ht="24">
      <c r="A35" s="546" t="s">
        <v>339</v>
      </c>
      <c r="B35" s="547"/>
      <c r="C35" s="110" t="s">
        <v>156</v>
      </c>
      <c r="D35" s="110" t="s">
        <v>61</v>
      </c>
      <c r="E35" s="110" t="s">
        <v>417</v>
      </c>
      <c r="F35" s="110" t="s">
        <v>408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110"/>
    </row>
    <row r="36" spans="1:17" ht="24">
      <c r="A36" s="546" t="s">
        <v>346</v>
      </c>
      <c r="B36" s="547"/>
      <c r="C36" s="71" t="s">
        <v>156</v>
      </c>
      <c r="D36" s="71" t="s">
        <v>70</v>
      </c>
      <c r="E36" s="71" t="s">
        <v>421</v>
      </c>
      <c r="F36" s="71" t="s">
        <v>411</v>
      </c>
      <c r="G36" s="72"/>
      <c r="H36" s="111" t="s">
        <v>414</v>
      </c>
      <c r="I36" s="70"/>
      <c r="J36" s="72"/>
      <c r="K36" s="70"/>
      <c r="L36" s="70"/>
      <c r="M36" s="70"/>
      <c r="N36" s="58" t="s">
        <v>71</v>
      </c>
      <c r="O36" s="70"/>
      <c r="P36" s="70"/>
      <c r="Q36" s="548"/>
    </row>
    <row r="37" spans="1:25" ht="48">
      <c r="A37" s="512"/>
      <c r="B37" s="512"/>
      <c r="C37" s="512"/>
      <c r="D37" s="512" t="s">
        <v>1413</v>
      </c>
      <c r="E37" s="551" t="s">
        <v>543</v>
      </c>
      <c r="F37" s="512" t="s">
        <v>1414</v>
      </c>
      <c r="G37" s="528" t="s">
        <v>1415</v>
      </c>
      <c r="H37" s="528"/>
      <c r="I37" s="528">
        <v>3.93</v>
      </c>
      <c r="J37" s="42"/>
      <c r="K37" s="564">
        <v>30000</v>
      </c>
      <c r="L37" s="42"/>
      <c r="M37" s="42"/>
      <c r="N37" s="42"/>
      <c r="O37" s="42"/>
      <c r="P37" s="42"/>
      <c r="Q37" s="550" t="s">
        <v>1392</v>
      </c>
      <c r="R37" s="90"/>
      <c r="S37" s="477"/>
      <c r="T37" s="477"/>
      <c r="U37" s="477"/>
      <c r="V37" s="494"/>
      <c r="W37" s="479"/>
      <c r="X37" s="480"/>
      <c r="Y37" s="481"/>
    </row>
    <row r="38" spans="1:25" ht="24" customHeight="1">
      <c r="A38" s="512"/>
      <c r="B38" s="512"/>
      <c r="C38" s="512"/>
      <c r="D38" s="510" t="s">
        <v>493</v>
      </c>
      <c r="E38" s="551" t="s">
        <v>543</v>
      </c>
      <c r="F38" s="605" t="s">
        <v>1416</v>
      </c>
      <c r="G38" s="530" t="s">
        <v>1417</v>
      </c>
      <c r="H38" s="531"/>
      <c r="I38" s="528">
        <v>1.16</v>
      </c>
      <c r="J38" s="42"/>
      <c r="K38" s="564">
        <v>25230</v>
      </c>
      <c r="L38" s="42"/>
      <c r="M38" s="42"/>
      <c r="N38" s="42"/>
      <c r="O38" s="42"/>
      <c r="P38" s="42"/>
      <c r="Q38" s="550" t="s">
        <v>1392</v>
      </c>
      <c r="R38" s="90"/>
      <c r="S38" s="477"/>
      <c r="T38" s="477"/>
      <c r="U38" s="477"/>
      <c r="V38" s="494"/>
      <c r="W38" s="479"/>
      <c r="X38"/>
      <c r="Y38"/>
    </row>
    <row r="39" spans="1:17" ht="12">
      <c r="A39" s="78"/>
      <c r="C39" s="146" t="s">
        <v>156</v>
      </c>
      <c r="D39" s="1238" t="s">
        <v>157</v>
      </c>
      <c r="E39" s="1238"/>
      <c r="F39" s="1238"/>
      <c r="G39" s="1238"/>
      <c r="H39" s="1238"/>
      <c r="I39" s="1238"/>
      <c r="J39" s="1238"/>
      <c r="K39" s="1238"/>
      <c r="L39" s="1238"/>
      <c r="M39" s="1238"/>
      <c r="N39" s="1238"/>
      <c r="O39" s="1238"/>
      <c r="P39" s="1238"/>
      <c r="Q39" s="1238"/>
    </row>
    <row r="40" spans="1:2" ht="12">
      <c r="A40" s="98"/>
      <c r="B40" s="77"/>
    </row>
    <row r="41" spans="1:17" ht="50.25" customHeight="1">
      <c r="A41" s="98"/>
      <c r="B41" s="77"/>
      <c r="C41" s="146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</row>
    <row r="42" spans="1:17" s="77" customFormat="1" ht="12">
      <c r="A42" s="1041">
        <v>21</v>
      </c>
      <c r="B42" s="1041"/>
      <c r="C42" s="1041"/>
      <c r="D42" s="1041"/>
      <c r="E42" s="1041"/>
      <c r="F42" s="1041"/>
      <c r="G42" s="1041"/>
      <c r="H42" s="1041"/>
      <c r="I42" s="1041"/>
      <c r="J42" s="1041"/>
      <c r="K42" s="1041"/>
      <c r="L42" s="1041"/>
      <c r="M42" s="1041"/>
      <c r="N42" s="1041"/>
      <c r="O42" s="1041"/>
      <c r="P42" s="1041"/>
      <c r="Q42" s="1041"/>
    </row>
    <row r="43" spans="1:17" ht="24" customHeight="1">
      <c r="A43" s="98"/>
      <c r="B43" s="77"/>
      <c r="C43" s="146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</row>
    <row r="44" spans="1:17" ht="24" customHeight="1">
      <c r="A44" s="98"/>
      <c r="B44" s="77"/>
      <c r="C44" s="146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</row>
    <row r="45" spans="1:17" ht="24" customHeight="1">
      <c r="A45" s="98"/>
      <c r="B45" s="77"/>
      <c r="C45" s="146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</row>
    <row r="46" spans="1:17" ht="24" customHeight="1">
      <c r="A46" s="98"/>
      <c r="B46" s="77"/>
      <c r="C46" s="146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</row>
    <row r="47" spans="1:17" ht="24" customHeight="1">
      <c r="A47" s="98"/>
      <c r="B47" s="77"/>
      <c r="C47" s="146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</row>
    <row r="48" spans="1:17" ht="24" customHeight="1">
      <c r="A48" s="98"/>
      <c r="B48" s="77"/>
      <c r="C48" s="146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</row>
    <row r="49" spans="1:17" ht="24" customHeight="1">
      <c r="A49" s="98"/>
      <c r="B49" s="77"/>
      <c r="C49" s="146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</row>
    <row r="50" spans="1:17" ht="11.25" customHeight="1">
      <c r="A50" s="98"/>
      <c r="B50" s="77"/>
      <c r="C50" s="146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</row>
    <row r="51" spans="1:17" ht="11.25" customHeight="1">
      <c r="A51" s="98"/>
      <c r="B51" s="77"/>
      <c r="C51" s="146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</row>
  </sheetData>
  <sheetProtection/>
  <mergeCells count="9">
    <mergeCell ref="A42:Q42"/>
    <mergeCell ref="A1:J1"/>
    <mergeCell ref="A9:J9"/>
    <mergeCell ref="A18:J18"/>
    <mergeCell ref="D39:Q39"/>
    <mergeCell ref="D15:Q15"/>
    <mergeCell ref="D7:Q7"/>
    <mergeCell ref="A17:Q17"/>
    <mergeCell ref="A27:Q27"/>
  </mergeCells>
  <printOptions horizontalCentered="1"/>
  <pageMargins left="0.31496062992125984" right="0.31496062992125984" top="0.7874015748031497" bottom="0.3937007874015748" header="0.31496062992125984" footer="0.31496062992125984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1"/>
  <sheetViews>
    <sheetView showGridLines="0" zoomScale="90" zoomScaleNormal="90" zoomScalePageLayoutView="0" workbookViewId="0" topLeftCell="A1">
      <selection activeCell="O4" sqref="O4"/>
    </sheetView>
  </sheetViews>
  <sheetFormatPr defaultColWidth="9.140625" defaultRowHeight="15"/>
  <cols>
    <col min="1" max="1" width="10.7109375" style="761" customWidth="1"/>
    <col min="2" max="2" width="8.7109375" style="761" customWidth="1"/>
    <col min="3" max="3" width="12.7109375" style="761" customWidth="1"/>
    <col min="4" max="4" width="8.7109375" style="761" customWidth="1"/>
    <col min="5" max="5" width="8.7109375" style="762" customWidth="1"/>
    <col min="6" max="6" width="30.7109375" style="763" customWidth="1"/>
    <col min="7" max="8" width="11.28125" style="764" customWidth="1"/>
    <col min="9" max="10" width="10.7109375" style="761" customWidth="1"/>
    <col min="11" max="11" width="12.7109375" style="765" customWidth="1"/>
    <col min="12" max="12" width="20.7109375" style="765" customWidth="1"/>
    <col min="13" max="13" width="13.7109375" style="761" customWidth="1"/>
    <col min="14" max="14" width="10.7109375" style="761" customWidth="1"/>
    <col min="16" max="16" width="9.8515625" style="0" bestFit="1" customWidth="1"/>
    <col min="19" max="19" width="14.00390625" style="0" bestFit="1" customWidth="1"/>
  </cols>
  <sheetData>
    <row r="1" spans="1:14" ht="15.75">
      <c r="A1" s="614"/>
      <c r="B1" s="614"/>
      <c r="C1" s="614"/>
      <c r="D1" s="614"/>
      <c r="E1" s="615"/>
      <c r="F1" s="616"/>
      <c r="G1" s="617"/>
      <c r="H1" s="617"/>
      <c r="I1" s="614"/>
      <c r="J1" s="614"/>
      <c r="K1" s="618"/>
      <c r="L1" s="618"/>
      <c r="M1" s="614"/>
      <c r="N1" s="614"/>
    </row>
    <row r="2" spans="1:14" ht="18.75">
      <c r="A2" s="619" t="s">
        <v>1444</v>
      </c>
      <c r="B2" s="619"/>
      <c r="C2" s="619"/>
      <c r="D2" s="619"/>
      <c r="E2" s="620"/>
      <c r="F2" s="621"/>
      <c r="G2" s="619"/>
      <c r="H2" s="619"/>
      <c r="I2" s="619"/>
      <c r="J2" s="619"/>
      <c r="K2" s="622"/>
      <c r="L2" s="622"/>
      <c r="M2" s="619"/>
      <c r="N2" s="619"/>
    </row>
    <row r="3" spans="1:14" ht="16.5" thickBot="1">
      <c r="A3" s="623"/>
      <c r="B3" s="623"/>
      <c r="C3" s="623"/>
      <c r="D3" s="623"/>
      <c r="E3" s="624"/>
      <c r="F3" s="625"/>
      <c r="G3" s="626"/>
      <c r="H3" s="626"/>
      <c r="I3" s="623"/>
      <c r="J3" s="623"/>
      <c r="K3" s="627"/>
      <c r="L3" s="627"/>
      <c r="M3" s="623"/>
      <c r="N3" s="623"/>
    </row>
    <row r="4" spans="1:14" ht="30" customHeight="1">
      <c r="A4" s="1056" t="s">
        <v>1445</v>
      </c>
      <c r="B4" s="1058" t="s">
        <v>1446</v>
      </c>
      <c r="C4" s="1058" t="s">
        <v>1447</v>
      </c>
      <c r="D4" s="1060" t="s">
        <v>1448</v>
      </c>
      <c r="E4" s="1058" t="s">
        <v>265</v>
      </c>
      <c r="F4" s="1062" t="s">
        <v>1449</v>
      </c>
      <c r="G4" s="1064" t="s">
        <v>350</v>
      </c>
      <c r="H4" s="1065"/>
      <c r="I4" s="1067" t="s">
        <v>1450</v>
      </c>
      <c r="J4" s="1069" t="s">
        <v>1451</v>
      </c>
      <c r="K4" s="1071" t="s">
        <v>1452</v>
      </c>
      <c r="L4" s="1073" t="s">
        <v>1453</v>
      </c>
      <c r="M4" s="1074" t="s">
        <v>1454</v>
      </c>
      <c r="N4" s="1076" t="s">
        <v>1455</v>
      </c>
    </row>
    <row r="5" spans="1:15" ht="39.75" customHeight="1" thickBot="1">
      <c r="A5" s="1241"/>
      <c r="B5" s="1242"/>
      <c r="C5" s="1242"/>
      <c r="D5" s="1243"/>
      <c r="E5" s="1242"/>
      <c r="F5" s="1244"/>
      <c r="G5" s="628" t="s">
        <v>1456</v>
      </c>
      <c r="H5" s="628" t="s">
        <v>1457</v>
      </c>
      <c r="I5" s="1240"/>
      <c r="J5" s="1245"/>
      <c r="K5" s="1072"/>
      <c r="L5" s="1072"/>
      <c r="M5" s="1075"/>
      <c r="N5" s="1246"/>
      <c r="O5" s="629"/>
    </row>
    <row r="6" spans="1:15" ht="16.5" hidden="1" thickBot="1">
      <c r="A6" s="630"/>
      <c r="B6" s="631"/>
      <c r="C6" s="968"/>
      <c r="D6" s="968"/>
      <c r="E6" s="968"/>
      <c r="F6" s="632"/>
      <c r="G6" s="633"/>
      <c r="H6" s="633"/>
      <c r="I6" s="634"/>
      <c r="J6" s="635"/>
      <c r="K6" s="636"/>
      <c r="L6" s="636"/>
      <c r="M6" s="968"/>
      <c r="N6" s="637"/>
      <c r="O6" s="629"/>
    </row>
    <row r="7" spans="1:15" ht="15.75" customHeight="1">
      <c r="A7" s="638" t="s">
        <v>543</v>
      </c>
      <c r="B7" s="639">
        <v>1</v>
      </c>
      <c r="C7" s="923" t="s">
        <v>1458</v>
      </c>
      <c r="D7" s="923" t="s">
        <v>1459</v>
      </c>
      <c r="E7" s="962" t="s">
        <v>1460</v>
      </c>
      <c r="F7" s="640" t="s">
        <v>1461</v>
      </c>
      <c r="G7" s="641">
        <v>5</v>
      </c>
      <c r="H7" s="641">
        <v>5.76</v>
      </c>
      <c r="I7" s="641">
        <v>0.76</v>
      </c>
      <c r="J7" s="642">
        <v>5.76</v>
      </c>
      <c r="K7" s="950">
        <v>1229.3865222953218</v>
      </c>
      <c r="L7" s="643">
        <v>5381762.44</v>
      </c>
      <c r="M7" s="644">
        <v>5</v>
      </c>
      <c r="N7" s="645">
        <v>54</v>
      </c>
      <c r="O7" s="629"/>
    </row>
    <row r="8" spans="1:15" ht="15.75">
      <c r="A8" s="646" t="s">
        <v>543</v>
      </c>
      <c r="B8" s="647">
        <v>2</v>
      </c>
      <c r="C8" s="917"/>
      <c r="D8" s="917" t="s">
        <v>1459</v>
      </c>
      <c r="E8" s="963" t="s">
        <v>1462</v>
      </c>
      <c r="F8" s="648" t="s">
        <v>1708</v>
      </c>
      <c r="G8" s="649">
        <v>16.465</v>
      </c>
      <c r="H8" s="649">
        <v>17.456</v>
      </c>
      <c r="I8" s="649">
        <f aca="true" t="shared" si="0" ref="I8:I22">H8-G8</f>
        <v>0.9909999999999997</v>
      </c>
      <c r="J8" s="650">
        <v>12.3</v>
      </c>
      <c r="K8" s="651">
        <v>650</v>
      </c>
      <c r="L8" s="951">
        <f aca="true" t="shared" si="1" ref="L8:L22">K8*J8*I8*1000</f>
        <v>7923044.999999998</v>
      </c>
      <c r="M8" s="964">
        <v>4</v>
      </c>
      <c r="N8" s="652">
        <v>49</v>
      </c>
      <c r="O8" s="629"/>
    </row>
    <row r="9" spans="1:15" ht="17.25" customHeight="1">
      <c r="A9" s="646" t="s">
        <v>543</v>
      </c>
      <c r="B9" s="647">
        <v>3</v>
      </c>
      <c r="C9" s="917"/>
      <c r="D9" s="917" t="s">
        <v>1459</v>
      </c>
      <c r="E9" s="963" t="s">
        <v>1463</v>
      </c>
      <c r="F9" s="648" t="s">
        <v>1464</v>
      </c>
      <c r="G9" s="649">
        <v>1.35</v>
      </c>
      <c r="H9" s="649">
        <v>7.949</v>
      </c>
      <c r="I9" s="649">
        <f t="shared" si="0"/>
        <v>6.599</v>
      </c>
      <c r="J9" s="650">
        <v>6.3</v>
      </c>
      <c r="K9" s="651">
        <v>895</v>
      </c>
      <c r="L9" s="951">
        <f t="shared" si="1"/>
        <v>37208461.5</v>
      </c>
      <c r="M9" s="964">
        <v>4</v>
      </c>
      <c r="N9" s="652">
        <v>47</v>
      </c>
      <c r="O9" s="629"/>
    </row>
    <row r="10" spans="1:16" ht="15.75">
      <c r="A10" s="646" t="s">
        <v>543</v>
      </c>
      <c r="B10" s="647">
        <v>4</v>
      </c>
      <c r="C10" s="917"/>
      <c r="D10" s="917" t="s">
        <v>1459</v>
      </c>
      <c r="E10" s="963" t="s">
        <v>1465</v>
      </c>
      <c r="F10" s="648" t="s">
        <v>1466</v>
      </c>
      <c r="G10" s="649">
        <v>9.623</v>
      </c>
      <c r="H10" s="649">
        <v>10.503</v>
      </c>
      <c r="I10" s="649">
        <f t="shared" si="0"/>
        <v>0.8800000000000008</v>
      </c>
      <c r="J10" s="650">
        <v>5.3</v>
      </c>
      <c r="K10" s="651">
        <v>895</v>
      </c>
      <c r="L10" s="951">
        <f t="shared" si="1"/>
        <v>4174280.0000000033</v>
      </c>
      <c r="M10" s="653">
        <v>5</v>
      </c>
      <c r="N10" s="652">
        <v>43</v>
      </c>
      <c r="O10" s="629"/>
      <c r="P10" s="654"/>
    </row>
    <row r="11" spans="1:15" ht="15">
      <c r="A11" s="1109" t="s">
        <v>543</v>
      </c>
      <c r="B11" s="1087">
        <v>5</v>
      </c>
      <c r="C11" s="1112"/>
      <c r="D11" s="1112" t="s">
        <v>1459</v>
      </c>
      <c r="E11" s="1115" t="s">
        <v>1467</v>
      </c>
      <c r="F11" s="648" t="s">
        <v>1468</v>
      </c>
      <c r="G11" s="649">
        <v>11.057</v>
      </c>
      <c r="H11" s="649">
        <v>11.757</v>
      </c>
      <c r="I11" s="649">
        <f t="shared" si="0"/>
        <v>0.6999999999999993</v>
      </c>
      <c r="J11" s="655">
        <v>5.1</v>
      </c>
      <c r="K11" s="1247">
        <v>895</v>
      </c>
      <c r="L11" s="1118">
        <v>4944875</v>
      </c>
      <c r="M11" s="1125" t="s">
        <v>1469</v>
      </c>
      <c r="N11" s="1249">
        <v>43</v>
      </c>
      <c r="O11" s="629"/>
    </row>
    <row r="12" spans="1:15" ht="15">
      <c r="A12" s="1111"/>
      <c r="B12" s="1089"/>
      <c r="C12" s="1114"/>
      <c r="D12" s="1114"/>
      <c r="E12" s="1117"/>
      <c r="F12" s="648" t="s">
        <v>1470</v>
      </c>
      <c r="G12" s="649">
        <v>9.557</v>
      </c>
      <c r="H12" s="649">
        <v>9.897</v>
      </c>
      <c r="I12" s="649">
        <f>H12-G12</f>
        <v>0.33999999999999986</v>
      </c>
      <c r="J12" s="655">
        <v>5.75</v>
      </c>
      <c r="K12" s="1248"/>
      <c r="L12" s="1080"/>
      <c r="M12" s="1126"/>
      <c r="N12" s="1250"/>
      <c r="O12" s="629"/>
    </row>
    <row r="13" spans="1:15" ht="15.75">
      <c r="A13" s="646" t="s">
        <v>543</v>
      </c>
      <c r="B13" s="647">
        <v>6</v>
      </c>
      <c r="C13" s="917"/>
      <c r="D13" s="917" t="s">
        <v>1459</v>
      </c>
      <c r="E13" s="963" t="s">
        <v>1471</v>
      </c>
      <c r="F13" s="648" t="s">
        <v>1472</v>
      </c>
      <c r="G13" s="649">
        <v>0</v>
      </c>
      <c r="H13" s="649">
        <v>0.8</v>
      </c>
      <c r="I13" s="649">
        <f t="shared" si="0"/>
        <v>0.8</v>
      </c>
      <c r="J13" s="655">
        <v>6.9</v>
      </c>
      <c r="K13" s="651">
        <v>895</v>
      </c>
      <c r="L13" s="951">
        <f t="shared" si="1"/>
        <v>4940400.000000001</v>
      </c>
      <c r="M13" s="653">
        <v>5</v>
      </c>
      <c r="N13" s="652">
        <v>43</v>
      </c>
      <c r="O13" s="629"/>
    </row>
    <row r="14" spans="1:14" ht="14.25" customHeight="1">
      <c r="A14" s="1109" t="s">
        <v>543</v>
      </c>
      <c r="B14" s="1087">
        <v>7</v>
      </c>
      <c r="C14" s="1112"/>
      <c r="D14" s="1112" t="s">
        <v>1459</v>
      </c>
      <c r="E14" s="1115" t="s">
        <v>1473</v>
      </c>
      <c r="F14" s="648" t="s">
        <v>1474</v>
      </c>
      <c r="G14" s="649">
        <v>0.91</v>
      </c>
      <c r="H14" s="649">
        <v>1.88</v>
      </c>
      <c r="I14" s="649">
        <f t="shared" si="0"/>
        <v>0.9699999999999999</v>
      </c>
      <c r="J14" s="655">
        <v>5.3</v>
      </c>
      <c r="K14" s="1247">
        <v>895</v>
      </c>
      <c r="L14" s="1118">
        <v>21844265</v>
      </c>
      <c r="M14" s="1125" t="s">
        <v>1469</v>
      </c>
      <c r="N14" s="1249">
        <v>43</v>
      </c>
    </row>
    <row r="15" spans="1:14" ht="15">
      <c r="A15" s="1110"/>
      <c r="B15" s="1088"/>
      <c r="C15" s="1113"/>
      <c r="D15" s="1113"/>
      <c r="E15" s="1116"/>
      <c r="F15" s="656" t="s">
        <v>1475</v>
      </c>
      <c r="G15" s="649">
        <v>2.84</v>
      </c>
      <c r="H15" s="649">
        <v>5.32</v>
      </c>
      <c r="I15" s="649">
        <f t="shared" si="0"/>
        <v>2.4800000000000004</v>
      </c>
      <c r="J15" s="655">
        <v>5.7</v>
      </c>
      <c r="K15" s="1251"/>
      <c r="L15" s="1079"/>
      <c r="M15" s="1129"/>
      <c r="N15" s="1252"/>
    </row>
    <row r="16" spans="1:16" ht="15">
      <c r="A16" s="1111"/>
      <c r="B16" s="1089"/>
      <c r="C16" s="1114"/>
      <c r="D16" s="1114"/>
      <c r="E16" s="1117"/>
      <c r="F16" s="648" t="s">
        <v>1476</v>
      </c>
      <c r="G16" s="649">
        <v>11.06</v>
      </c>
      <c r="H16" s="649">
        <v>11.96</v>
      </c>
      <c r="I16" s="649">
        <f t="shared" si="0"/>
        <v>0.9000000000000004</v>
      </c>
      <c r="J16" s="655">
        <v>5.7</v>
      </c>
      <c r="K16" s="1248"/>
      <c r="L16" s="1080"/>
      <c r="M16" s="1126"/>
      <c r="N16" s="1250"/>
      <c r="P16" s="654"/>
    </row>
    <row r="17" spans="1:14" ht="15">
      <c r="A17" s="1109" t="s">
        <v>543</v>
      </c>
      <c r="B17" s="1087">
        <v>8</v>
      </c>
      <c r="C17" s="1112"/>
      <c r="D17" s="1112" t="s">
        <v>1459</v>
      </c>
      <c r="E17" s="1115" t="s">
        <v>1460</v>
      </c>
      <c r="F17" s="648" t="s">
        <v>1477</v>
      </c>
      <c r="G17" s="649">
        <v>8.84</v>
      </c>
      <c r="H17" s="649">
        <v>9.08</v>
      </c>
      <c r="I17" s="649">
        <f t="shared" si="0"/>
        <v>0.2400000000000002</v>
      </c>
      <c r="J17" s="655">
        <v>7.3</v>
      </c>
      <c r="K17" s="1247">
        <v>650</v>
      </c>
      <c r="L17" s="1118">
        <v>3494400</v>
      </c>
      <c r="M17" s="1133">
        <v>5</v>
      </c>
      <c r="N17" s="1249">
        <v>42</v>
      </c>
    </row>
    <row r="18" spans="1:16" ht="15">
      <c r="A18" s="1111"/>
      <c r="B18" s="1089"/>
      <c r="C18" s="1114"/>
      <c r="D18" s="1114"/>
      <c r="E18" s="1117"/>
      <c r="F18" s="648" t="s">
        <v>1478</v>
      </c>
      <c r="G18" s="649">
        <v>7.46</v>
      </c>
      <c r="H18" s="649">
        <v>7.94</v>
      </c>
      <c r="I18" s="649">
        <f>H18-G18</f>
        <v>0.4800000000000004</v>
      </c>
      <c r="J18" s="955">
        <v>7.55</v>
      </c>
      <c r="K18" s="1248"/>
      <c r="L18" s="1080"/>
      <c r="M18" s="1132"/>
      <c r="N18" s="1250"/>
      <c r="P18" s="654"/>
    </row>
    <row r="19" spans="1:14" ht="15.75">
      <c r="A19" s="646" t="s">
        <v>543</v>
      </c>
      <c r="B19" s="647">
        <v>9</v>
      </c>
      <c r="C19" s="917"/>
      <c r="D19" s="917" t="s">
        <v>1459</v>
      </c>
      <c r="E19" s="963" t="s">
        <v>1479</v>
      </c>
      <c r="F19" s="648" t="s">
        <v>1480</v>
      </c>
      <c r="G19" s="649">
        <v>4.04</v>
      </c>
      <c r="H19" s="649">
        <v>4.5</v>
      </c>
      <c r="I19" s="649">
        <f t="shared" si="0"/>
        <v>0.45999999999999996</v>
      </c>
      <c r="J19" s="955">
        <v>6.05</v>
      </c>
      <c r="K19" s="951">
        <v>650</v>
      </c>
      <c r="L19" s="951">
        <f t="shared" si="1"/>
        <v>1808949.9999999998</v>
      </c>
      <c r="M19" s="653">
        <v>5</v>
      </c>
      <c r="N19" s="652">
        <v>39</v>
      </c>
    </row>
    <row r="20" spans="1:14" ht="15.75">
      <c r="A20" s="646" t="s">
        <v>543</v>
      </c>
      <c r="B20" s="647">
        <v>10</v>
      </c>
      <c r="C20" s="917"/>
      <c r="D20" s="917" t="s">
        <v>1459</v>
      </c>
      <c r="E20" s="963" t="s">
        <v>1465</v>
      </c>
      <c r="F20" s="648" t="s">
        <v>1481</v>
      </c>
      <c r="G20" s="649">
        <v>11.623</v>
      </c>
      <c r="H20" s="649">
        <v>13.361</v>
      </c>
      <c r="I20" s="649">
        <f t="shared" si="0"/>
        <v>1.7380000000000013</v>
      </c>
      <c r="J20" s="955">
        <v>5.3</v>
      </c>
      <c r="K20" s="951">
        <v>895</v>
      </c>
      <c r="L20" s="951">
        <f t="shared" si="1"/>
        <v>8244203.0000000065</v>
      </c>
      <c r="M20" s="653">
        <v>5</v>
      </c>
      <c r="N20" s="652">
        <v>37</v>
      </c>
    </row>
    <row r="21" spans="1:18" ht="15.75" customHeight="1">
      <c r="A21" s="646" t="s">
        <v>543</v>
      </c>
      <c r="B21" s="647">
        <v>11</v>
      </c>
      <c r="C21" s="917"/>
      <c r="D21" s="917" t="s">
        <v>1459</v>
      </c>
      <c r="E21" s="963" t="s">
        <v>1482</v>
      </c>
      <c r="F21" s="648" t="s">
        <v>1483</v>
      </c>
      <c r="G21" s="649">
        <v>0</v>
      </c>
      <c r="H21" s="649">
        <v>1.2</v>
      </c>
      <c r="I21" s="649">
        <f t="shared" si="0"/>
        <v>1.2</v>
      </c>
      <c r="J21" s="955">
        <v>5.7</v>
      </c>
      <c r="K21" s="951">
        <v>895</v>
      </c>
      <c r="L21" s="951">
        <f t="shared" si="1"/>
        <v>6121800</v>
      </c>
      <c r="M21" s="964">
        <v>4</v>
      </c>
      <c r="N21" s="652">
        <v>36</v>
      </c>
      <c r="R21" s="654"/>
    </row>
    <row r="22" spans="1:14" ht="15.75">
      <c r="A22" s="646" t="s">
        <v>543</v>
      </c>
      <c r="B22" s="647">
        <v>12</v>
      </c>
      <c r="C22" s="917"/>
      <c r="D22" s="917" t="s">
        <v>1459</v>
      </c>
      <c r="E22" s="963" t="s">
        <v>1484</v>
      </c>
      <c r="F22" s="648" t="s">
        <v>1485</v>
      </c>
      <c r="G22" s="649">
        <v>0.22</v>
      </c>
      <c r="H22" s="649">
        <v>1.28</v>
      </c>
      <c r="I22" s="649">
        <f t="shared" si="0"/>
        <v>1.06</v>
      </c>
      <c r="J22" s="955">
        <v>5.2</v>
      </c>
      <c r="K22" s="951">
        <v>650</v>
      </c>
      <c r="L22" s="951">
        <f t="shared" si="1"/>
        <v>3582800</v>
      </c>
      <c r="M22" s="964">
        <v>4</v>
      </c>
      <c r="N22" s="652">
        <v>35</v>
      </c>
    </row>
    <row r="23" spans="1:14" ht="15.75">
      <c r="A23" s="646" t="s">
        <v>543</v>
      </c>
      <c r="B23" s="647">
        <v>13</v>
      </c>
      <c r="C23" s="917"/>
      <c r="D23" s="917" t="s">
        <v>1459</v>
      </c>
      <c r="E23" s="963">
        <v>14322</v>
      </c>
      <c r="F23" s="648" t="s">
        <v>1486</v>
      </c>
      <c r="G23" s="649">
        <v>6.6</v>
      </c>
      <c r="H23" s="649">
        <v>7.05</v>
      </c>
      <c r="I23" s="649">
        <f>H23-G23</f>
        <v>0.4500000000000002</v>
      </c>
      <c r="J23" s="955">
        <v>6.1</v>
      </c>
      <c r="K23" s="951">
        <v>650</v>
      </c>
      <c r="L23" s="951">
        <f>K23*J23*I23*1000</f>
        <v>1784250.0000000005</v>
      </c>
      <c r="M23" s="653">
        <v>4</v>
      </c>
      <c r="N23" s="652">
        <v>30</v>
      </c>
    </row>
    <row r="24" spans="1:14" ht="15.75">
      <c r="A24" s="646" t="s">
        <v>543</v>
      </c>
      <c r="B24" s="647">
        <v>14</v>
      </c>
      <c r="C24" s="917"/>
      <c r="D24" s="917" t="s">
        <v>1459</v>
      </c>
      <c r="E24" s="963" t="s">
        <v>1487</v>
      </c>
      <c r="F24" s="648" t="s">
        <v>1488</v>
      </c>
      <c r="G24" s="649">
        <v>8</v>
      </c>
      <c r="H24" s="649">
        <v>8.36</v>
      </c>
      <c r="I24" s="649">
        <f>H24-G24</f>
        <v>0.35999999999999943</v>
      </c>
      <c r="J24" s="955">
        <v>5.8</v>
      </c>
      <c r="K24" s="951">
        <v>895</v>
      </c>
      <c r="L24" s="951">
        <f>K24*J24*I24*1000</f>
        <v>1868759.999999997</v>
      </c>
      <c r="M24" s="653">
        <v>5</v>
      </c>
      <c r="N24" s="652">
        <v>28</v>
      </c>
    </row>
    <row r="25" spans="1:14" ht="15">
      <c r="A25" s="1109" t="s">
        <v>543</v>
      </c>
      <c r="B25" s="1087">
        <v>15</v>
      </c>
      <c r="C25" s="1112"/>
      <c r="D25" s="1112" t="s">
        <v>1459</v>
      </c>
      <c r="E25" s="1115" t="s">
        <v>1489</v>
      </c>
      <c r="F25" s="648" t="s">
        <v>1485</v>
      </c>
      <c r="G25" s="649">
        <v>0</v>
      </c>
      <c r="H25" s="649">
        <v>0.48</v>
      </c>
      <c r="I25" s="649">
        <f>H25-G25</f>
        <v>0.48</v>
      </c>
      <c r="J25" s="955">
        <v>6.1</v>
      </c>
      <c r="K25" s="1118">
        <v>650</v>
      </c>
      <c r="L25" s="1118">
        <v>2702440</v>
      </c>
      <c r="M25" s="1133" t="s">
        <v>1490</v>
      </c>
      <c r="N25" s="1249">
        <v>18</v>
      </c>
    </row>
    <row r="26" spans="1:14" ht="15.75" thickBot="1">
      <c r="A26" s="1111"/>
      <c r="B26" s="1253"/>
      <c r="C26" s="1207"/>
      <c r="D26" s="1207"/>
      <c r="E26" s="1208"/>
      <c r="F26" s="657" t="s">
        <v>1491</v>
      </c>
      <c r="G26" s="658">
        <v>2.2</v>
      </c>
      <c r="H26" s="658">
        <v>2.412</v>
      </c>
      <c r="I26" s="658">
        <f>H26-G26</f>
        <v>0.21199999999999974</v>
      </c>
      <c r="J26" s="659">
        <v>5.8</v>
      </c>
      <c r="K26" s="1209"/>
      <c r="L26" s="1209"/>
      <c r="M26" s="1217"/>
      <c r="N26" s="1254"/>
    </row>
    <row r="27" spans="1:14" ht="15.75" customHeight="1" thickBot="1">
      <c r="A27" s="660"/>
      <c r="B27" s="661"/>
      <c r="C27" s="661"/>
      <c r="D27" s="661"/>
      <c r="E27" s="661"/>
      <c r="F27" s="662"/>
      <c r="G27" s="663"/>
      <c r="H27" s="663"/>
      <c r="I27" s="664">
        <f>SUM(I7:I26)</f>
        <v>22.099999999999998</v>
      </c>
      <c r="J27" s="665" t="s">
        <v>93</v>
      </c>
      <c r="K27" s="666"/>
      <c r="L27" s="667">
        <f>SUM(L7:L26)</f>
        <v>116024691.94</v>
      </c>
      <c r="M27" s="668"/>
      <c r="N27" s="669"/>
    </row>
    <row r="28" spans="1:14" ht="15.75" customHeight="1" thickBot="1">
      <c r="A28" s="1255" t="s">
        <v>74</v>
      </c>
      <c r="B28" s="670">
        <v>1</v>
      </c>
      <c r="C28" s="671"/>
      <c r="D28" s="672" t="s">
        <v>1459</v>
      </c>
      <c r="E28" s="673" t="s">
        <v>1492</v>
      </c>
      <c r="F28" s="674" t="s">
        <v>1493</v>
      </c>
      <c r="G28" s="675">
        <v>0.22</v>
      </c>
      <c r="H28" s="675">
        <v>0.58</v>
      </c>
      <c r="I28" s="675">
        <v>0.36</v>
      </c>
      <c r="J28" s="676">
        <v>6.5</v>
      </c>
      <c r="K28" s="677">
        <v>650</v>
      </c>
      <c r="L28" s="677">
        <v>1521000</v>
      </c>
      <c r="M28" s="678">
        <v>5</v>
      </c>
      <c r="N28" s="679">
        <v>35</v>
      </c>
    </row>
    <row r="29" spans="1:14" ht="15.75" customHeight="1" thickBot="1">
      <c r="A29" s="1256"/>
      <c r="B29" s="680"/>
      <c r="C29" s="680"/>
      <c r="D29" s="680"/>
      <c r="E29" s="681"/>
      <c r="F29" s="682"/>
      <c r="G29" s="683"/>
      <c r="H29" s="683"/>
      <c r="I29" s="684">
        <f>SUM(I28)</f>
        <v>0.36</v>
      </c>
      <c r="J29" s="685" t="s">
        <v>93</v>
      </c>
      <c r="K29" s="686"/>
      <c r="L29" s="686">
        <f>SUBTOTAL(9,L28:L28)</f>
        <v>1521000</v>
      </c>
      <c r="M29" s="687"/>
      <c r="N29" s="688"/>
    </row>
    <row r="30" spans="1:14" ht="15.75" customHeight="1">
      <c r="A30" s="689" t="s">
        <v>417</v>
      </c>
      <c r="B30" s="639">
        <v>1</v>
      </c>
      <c r="C30" s="923" t="s">
        <v>1458</v>
      </c>
      <c r="D30" s="923" t="s">
        <v>1459</v>
      </c>
      <c r="E30" s="690" t="s">
        <v>1494</v>
      </c>
      <c r="F30" s="691" t="s">
        <v>1495</v>
      </c>
      <c r="G30" s="692">
        <v>2.535</v>
      </c>
      <c r="H30" s="692">
        <v>3.497</v>
      </c>
      <c r="I30" s="692">
        <v>0.962</v>
      </c>
      <c r="J30" s="693">
        <v>3.8</v>
      </c>
      <c r="K30" s="694">
        <v>417.12</v>
      </c>
      <c r="L30" s="694">
        <v>1524835.27</v>
      </c>
      <c r="M30" s="695">
        <v>4</v>
      </c>
      <c r="N30" s="696">
        <v>51</v>
      </c>
    </row>
    <row r="31" spans="1:14" ht="15.75" customHeight="1">
      <c r="A31" s="1109" t="s">
        <v>417</v>
      </c>
      <c r="B31" s="1151">
        <v>2</v>
      </c>
      <c r="C31" s="1152"/>
      <c r="D31" s="1112" t="s">
        <v>1459</v>
      </c>
      <c r="E31" s="1115" t="s">
        <v>1496</v>
      </c>
      <c r="F31" s="648" t="s">
        <v>1497</v>
      </c>
      <c r="G31" s="649">
        <v>0</v>
      </c>
      <c r="H31" s="649">
        <v>0.66</v>
      </c>
      <c r="I31" s="649">
        <v>0.66</v>
      </c>
      <c r="J31" s="955">
        <v>6.6</v>
      </c>
      <c r="K31" s="1118">
        <v>650</v>
      </c>
      <c r="L31" s="1118">
        <v>6029400</v>
      </c>
      <c r="M31" s="1133" t="s">
        <v>1469</v>
      </c>
      <c r="N31" s="1249">
        <v>44</v>
      </c>
    </row>
    <row r="32" spans="1:16" ht="15.75" customHeight="1">
      <c r="A32" s="1111"/>
      <c r="B32" s="1139"/>
      <c r="C32" s="1154"/>
      <c r="D32" s="1114"/>
      <c r="E32" s="1117"/>
      <c r="F32" s="910" t="s">
        <v>1498</v>
      </c>
      <c r="G32" s="697">
        <v>7.96</v>
      </c>
      <c r="H32" s="649">
        <v>8.78</v>
      </c>
      <c r="I32" s="697">
        <v>0.82</v>
      </c>
      <c r="J32" s="955">
        <v>6</v>
      </c>
      <c r="K32" s="1080"/>
      <c r="L32" s="1080"/>
      <c r="M32" s="1132"/>
      <c r="N32" s="1250"/>
      <c r="P32" s="654"/>
    </row>
    <row r="33" spans="1:14" ht="15.75" customHeight="1" thickBot="1">
      <c r="A33" s="965" t="s">
        <v>417</v>
      </c>
      <c r="B33" s="698">
        <v>3</v>
      </c>
      <c r="C33" s="699"/>
      <c r="D33" s="700" t="s">
        <v>1459</v>
      </c>
      <c r="E33" s="701" t="s">
        <v>1494</v>
      </c>
      <c r="F33" s="657" t="s">
        <v>1499</v>
      </c>
      <c r="G33" s="658">
        <v>7.62</v>
      </c>
      <c r="H33" s="702">
        <v>9.54</v>
      </c>
      <c r="I33" s="658">
        <v>1.92</v>
      </c>
      <c r="J33" s="703">
        <v>4.5</v>
      </c>
      <c r="K33" s="928">
        <v>485</v>
      </c>
      <c r="L33" s="928">
        <f>K33*J33*I33*1000</f>
        <v>4190399.9999999995</v>
      </c>
      <c r="M33" s="921">
        <v>5</v>
      </c>
      <c r="N33" s="967">
        <v>43</v>
      </c>
    </row>
    <row r="34" spans="1:14" ht="16.5" thickBot="1">
      <c r="A34" s="660"/>
      <c r="B34" s="704"/>
      <c r="C34" s="705"/>
      <c r="D34" s="705"/>
      <c r="E34" s="706"/>
      <c r="F34" s="707"/>
      <c r="G34" s="708"/>
      <c r="H34" s="708"/>
      <c r="I34" s="709">
        <f>SUM(I30:I33)</f>
        <v>4.362</v>
      </c>
      <c r="J34" s="710" t="s">
        <v>93</v>
      </c>
      <c r="K34" s="711"/>
      <c r="L34" s="712">
        <f>SUM(L30:L33)</f>
        <v>11744635.27</v>
      </c>
      <c r="M34" s="713"/>
      <c r="N34" s="714"/>
    </row>
    <row r="35" spans="1:14" s="715" customFormat="1" ht="15">
      <c r="A35" s="1257" t="s">
        <v>119</v>
      </c>
      <c r="B35" s="1137">
        <v>1</v>
      </c>
      <c r="C35" s="1258"/>
      <c r="D35" s="1259" t="s">
        <v>1459</v>
      </c>
      <c r="E35" s="1260" t="s">
        <v>1500</v>
      </c>
      <c r="F35" s="1261" t="s">
        <v>1501</v>
      </c>
      <c r="G35" s="641">
        <v>0</v>
      </c>
      <c r="H35" s="641">
        <v>0.58</v>
      </c>
      <c r="I35" s="641">
        <v>0.58</v>
      </c>
      <c r="J35" s="954">
        <v>5.3</v>
      </c>
      <c r="K35" s="950">
        <v>2000</v>
      </c>
      <c r="L35" s="1078">
        <v>7420000</v>
      </c>
      <c r="M35" s="1175">
        <v>4</v>
      </c>
      <c r="N35" s="1263">
        <v>38</v>
      </c>
    </row>
    <row r="36" spans="1:19" s="715" customFormat="1" ht="15">
      <c r="A36" s="1185"/>
      <c r="B36" s="1139"/>
      <c r="C36" s="1153"/>
      <c r="D36" s="1113"/>
      <c r="E36" s="1117"/>
      <c r="F36" s="1262"/>
      <c r="G36" s="649">
        <v>1.04</v>
      </c>
      <c r="H36" s="649">
        <v>1.16</v>
      </c>
      <c r="I36" s="649">
        <v>0.12</v>
      </c>
      <c r="J36" s="955">
        <v>5.3</v>
      </c>
      <c r="K36" s="951">
        <v>2000</v>
      </c>
      <c r="L36" s="1080"/>
      <c r="M36" s="1132"/>
      <c r="N36" s="1264"/>
      <c r="S36" s="716"/>
    </row>
    <row r="37" spans="1:14" s="715" customFormat="1" ht="16.5" thickBot="1">
      <c r="A37" s="717" t="s">
        <v>119</v>
      </c>
      <c r="B37" s="927">
        <v>2</v>
      </c>
      <c r="C37" s="699"/>
      <c r="D37" s="700" t="s">
        <v>1459</v>
      </c>
      <c r="E37" s="931" t="s">
        <v>1502</v>
      </c>
      <c r="F37" s="718" t="s">
        <v>1503</v>
      </c>
      <c r="G37" s="702">
        <v>0</v>
      </c>
      <c r="H37" s="702">
        <v>1.36</v>
      </c>
      <c r="I37" s="702">
        <v>1.36</v>
      </c>
      <c r="J37" s="703">
        <v>6</v>
      </c>
      <c r="K37" s="928">
        <v>895</v>
      </c>
      <c r="L37" s="928">
        <f>K37*J37*I37*1000</f>
        <v>7303200.000000001</v>
      </c>
      <c r="M37" s="921">
        <v>5</v>
      </c>
      <c r="N37" s="719">
        <v>33</v>
      </c>
    </row>
    <row r="38" spans="1:14" ht="16.5" thickBot="1">
      <c r="A38" s="720"/>
      <c r="B38" s="680"/>
      <c r="C38" s="680"/>
      <c r="D38" s="680"/>
      <c r="E38" s="681"/>
      <c r="F38" s="682"/>
      <c r="G38" s="683"/>
      <c r="H38" s="683"/>
      <c r="I38" s="684">
        <f>SUM(I35:I37)</f>
        <v>2.06</v>
      </c>
      <c r="J38" s="685" t="s">
        <v>93</v>
      </c>
      <c r="K38" s="721"/>
      <c r="L38" s="686">
        <f>SUM(L35:L37)</f>
        <v>14723200</v>
      </c>
      <c r="M38" s="687"/>
      <c r="N38" s="688"/>
    </row>
    <row r="39" spans="1:14" ht="16.5" thickBot="1">
      <c r="A39" s="1265" t="s">
        <v>421</v>
      </c>
      <c r="B39" s="670">
        <v>1</v>
      </c>
      <c r="C39" s="671"/>
      <c r="D39" s="672" t="s">
        <v>1459</v>
      </c>
      <c r="E39" s="673" t="s">
        <v>1467</v>
      </c>
      <c r="F39" s="674" t="s">
        <v>1504</v>
      </c>
      <c r="G39" s="675">
        <v>3.58</v>
      </c>
      <c r="H39" s="675">
        <v>3.9</v>
      </c>
      <c r="I39" s="675">
        <v>0.32</v>
      </c>
      <c r="J39" s="676">
        <v>7</v>
      </c>
      <c r="K39" s="677">
        <v>565</v>
      </c>
      <c r="L39" s="677">
        <v>1265600</v>
      </c>
      <c r="M39" s="722">
        <v>4</v>
      </c>
      <c r="N39" s="679">
        <v>39</v>
      </c>
    </row>
    <row r="40" spans="1:14" ht="16.5" thickBot="1">
      <c r="A40" s="1266"/>
      <c r="B40" s="704"/>
      <c r="C40" s="704"/>
      <c r="D40" s="704"/>
      <c r="E40" s="723"/>
      <c r="F40" s="724"/>
      <c r="G40" s="725"/>
      <c r="H40" s="725"/>
      <c r="I40" s="726">
        <f>SUM(I39)</f>
        <v>0.32</v>
      </c>
      <c r="J40" s="710" t="s">
        <v>93</v>
      </c>
      <c r="K40" s="666"/>
      <c r="L40" s="667">
        <f>SUBTOTAL(9,L39:L39)</f>
        <v>1265600</v>
      </c>
      <c r="M40" s="668"/>
      <c r="N40" s="669"/>
    </row>
    <row r="41" spans="1:14" ht="16.5" thickBot="1">
      <c r="A41" s="1267" t="s">
        <v>431</v>
      </c>
      <c r="B41" s="670"/>
      <c r="C41" s="671"/>
      <c r="D41" s="672" t="s">
        <v>1459</v>
      </c>
      <c r="E41" s="673"/>
      <c r="F41" s="727"/>
      <c r="G41" s="675"/>
      <c r="H41" s="675"/>
      <c r="I41" s="675"/>
      <c r="J41" s="676"/>
      <c r="K41" s="728"/>
      <c r="L41" s="729"/>
      <c r="M41" s="673"/>
      <c r="N41" s="730"/>
    </row>
    <row r="42" spans="1:14" ht="16.5" thickBot="1">
      <c r="A42" s="1268"/>
      <c r="B42" s="680"/>
      <c r="C42" s="680"/>
      <c r="D42" s="680"/>
      <c r="E42" s="681"/>
      <c r="F42" s="682"/>
      <c r="G42" s="683"/>
      <c r="H42" s="683"/>
      <c r="I42" s="684">
        <f>SUM(I41)</f>
        <v>0</v>
      </c>
      <c r="J42" s="685" t="s">
        <v>93</v>
      </c>
      <c r="K42" s="721"/>
      <c r="L42" s="686">
        <f>SUBTOTAL(9,L41:L41)</f>
        <v>0</v>
      </c>
      <c r="M42" s="687"/>
      <c r="N42" s="688"/>
    </row>
    <row r="43" spans="1:14" s="130" customFormat="1" ht="20.25" customHeight="1">
      <c r="A43" s="966"/>
      <c r="B43" s="731"/>
      <c r="C43" s="731"/>
      <c r="D43" s="731"/>
      <c r="E43" s="732"/>
      <c r="F43" s="733"/>
      <c r="G43" s="734"/>
      <c r="H43" s="734"/>
      <c r="I43" s="735"/>
      <c r="J43" s="736"/>
      <c r="K43" s="737"/>
      <c r="L43" s="738"/>
      <c r="M43" s="739"/>
      <c r="N43" s="739"/>
    </row>
    <row r="44" spans="1:14" s="130" customFormat="1" ht="16.5" thickBot="1">
      <c r="A44" s="1269">
        <v>22</v>
      </c>
      <c r="B44" s="1269"/>
      <c r="C44" s="1269"/>
      <c r="D44" s="1269"/>
      <c r="E44" s="1269"/>
      <c r="F44" s="1269"/>
      <c r="G44" s="1269"/>
      <c r="H44" s="1269"/>
      <c r="I44" s="1269"/>
      <c r="J44" s="1269"/>
      <c r="K44" s="1269"/>
      <c r="L44" s="1269"/>
      <c r="M44" s="1269"/>
      <c r="N44" s="1269"/>
    </row>
    <row r="45" spans="1:14" ht="30" customHeight="1">
      <c r="A45" s="1056" t="s">
        <v>1445</v>
      </c>
      <c r="B45" s="1058" t="s">
        <v>1446</v>
      </c>
      <c r="C45" s="1058" t="s">
        <v>1447</v>
      </c>
      <c r="D45" s="1060" t="s">
        <v>1448</v>
      </c>
      <c r="E45" s="1058" t="s">
        <v>265</v>
      </c>
      <c r="F45" s="1062" t="s">
        <v>1449</v>
      </c>
      <c r="G45" s="1064" t="s">
        <v>350</v>
      </c>
      <c r="H45" s="1065"/>
      <c r="I45" s="1067" t="s">
        <v>1450</v>
      </c>
      <c r="J45" s="1069" t="s">
        <v>1451</v>
      </c>
      <c r="K45" s="1071" t="s">
        <v>1452</v>
      </c>
      <c r="L45" s="1073" t="s">
        <v>1453</v>
      </c>
      <c r="M45" s="1074" t="s">
        <v>1454</v>
      </c>
      <c r="N45" s="1076" t="s">
        <v>1455</v>
      </c>
    </row>
    <row r="46" spans="1:15" ht="39.75" customHeight="1" thickBot="1">
      <c r="A46" s="1057"/>
      <c r="B46" s="1059"/>
      <c r="C46" s="1059"/>
      <c r="D46" s="1061"/>
      <c r="E46" s="1059"/>
      <c r="F46" s="1063"/>
      <c r="G46" s="740" t="s">
        <v>1456</v>
      </c>
      <c r="H46" s="740" t="s">
        <v>1457</v>
      </c>
      <c r="I46" s="1068"/>
      <c r="J46" s="1070"/>
      <c r="K46" s="1072"/>
      <c r="L46" s="1072"/>
      <c r="M46" s="1075"/>
      <c r="N46" s="1077"/>
      <c r="O46" s="629"/>
    </row>
    <row r="47" spans="1:14" ht="15.75" customHeight="1">
      <c r="A47" s="1270" t="s">
        <v>419</v>
      </c>
      <c r="B47" s="741">
        <v>1</v>
      </c>
      <c r="C47" s="960"/>
      <c r="D47" s="923" t="s">
        <v>1459</v>
      </c>
      <c r="E47" s="962" t="s">
        <v>1505</v>
      </c>
      <c r="F47" s="742" t="s">
        <v>1506</v>
      </c>
      <c r="G47" s="641">
        <v>0</v>
      </c>
      <c r="H47" s="641">
        <v>2.666</v>
      </c>
      <c r="I47" s="641">
        <v>2.666</v>
      </c>
      <c r="J47" s="954">
        <v>10.5</v>
      </c>
      <c r="K47" s="950">
        <v>1260</v>
      </c>
      <c r="L47" s="950">
        <f>K47*J47*I47*1000</f>
        <v>35271180</v>
      </c>
      <c r="M47" s="743">
        <v>4</v>
      </c>
      <c r="N47" s="645">
        <v>51</v>
      </c>
    </row>
    <row r="48" spans="1:14" ht="15.75" customHeight="1">
      <c r="A48" s="1271"/>
      <c r="B48" s="744">
        <v>2</v>
      </c>
      <c r="C48" s="961"/>
      <c r="D48" s="917" t="s">
        <v>1459</v>
      </c>
      <c r="E48" s="963" t="s">
        <v>1507</v>
      </c>
      <c r="F48" s="745" t="s">
        <v>1508</v>
      </c>
      <c r="G48" s="649">
        <v>1.18</v>
      </c>
      <c r="H48" s="649">
        <v>2.1</v>
      </c>
      <c r="I48" s="649">
        <v>0.92</v>
      </c>
      <c r="J48" s="955">
        <v>5.9</v>
      </c>
      <c r="K48" s="951">
        <v>485</v>
      </c>
      <c r="L48" s="951">
        <f>K48*J48*I48*1000</f>
        <v>2632580</v>
      </c>
      <c r="M48" s="964">
        <v>4</v>
      </c>
      <c r="N48" s="652">
        <v>32</v>
      </c>
    </row>
    <row r="49" spans="1:14" ht="15.75" customHeight="1" thickBot="1">
      <c r="A49" s="1271"/>
      <c r="B49" s="927">
        <v>3</v>
      </c>
      <c r="C49" s="699"/>
      <c r="D49" s="700" t="s">
        <v>1459</v>
      </c>
      <c r="E49" s="701" t="s">
        <v>1509</v>
      </c>
      <c r="F49" s="746" t="s">
        <v>1510</v>
      </c>
      <c r="G49" s="658">
        <v>7.32</v>
      </c>
      <c r="H49" s="658">
        <v>8.06</v>
      </c>
      <c r="I49" s="658">
        <v>0.74</v>
      </c>
      <c r="J49" s="659">
        <v>6.2</v>
      </c>
      <c r="K49" s="747">
        <v>895</v>
      </c>
      <c r="L49" s="747">
        <f>K49*J49*I49*1000</f>
        <v>4106260</v>
      </c>
      <c r="M49" s="748">
        <v>5</v>
      </c>
      <c r="N49" s="749">
        <v>31</v>
      </c>
    </row>
    <row r="50" spans="1:14" ht="16.5" thickBot="1">
      <c r="A50" s="1272"/>
      <c r="B50" s="704"/>
      <c r="C50" s="705"/>
      <c r="D50" s="705"/>
      <c r="E50" s="750"/>
      <c r="F50" s="751"/>
      <c r="G50" s="752"/>
      <c r="H50" s="752"/>
      <c r="I50" s="753">
        <f>SUM(I47:I49)</f>
        <v>4.326</v>
      </c>
      <c r="J50" s="710" t="s">
        <v>93</v>
      </c>
      <c r="K50" s="754"/>
      <c r="L50" s="755">
        <f>SUM(L47:L49)</f>
        <v>42010020</v>
      </c>
      <c r="M50" s="756"/>
      <c r="N50" s="757"/>
    </row>
    <row r="51" spans="1:14" ht="16.5" thickBot="1">
      <c r="A51" s="614"/>
      <c r="B51" s="614"/>
      <c r="C51" s="614"/>
      <c r="D51" s="614"/>
      <c r="E51" s="615"/>
      <c r="F51" s="616"/>
      <c r="G51" s="617"/>
      <c r="H51" s="617"/>
      <c r="I51" s="614"/>
      <c r="J51" s="614"/>
      <c r="K51" s="618"/>
      <c r="L51" s="618"/>
      <c r="M51" s="614"/>
      <c r="N51" s="614"/>
    </row>
    <row r="52" spans="1:14" ht="27" customHeight="1" thickBot="1">
      <c r="A52" s="614"/>
      <c r="B52" s="614"/>
      <c r="C52" s="614"/>
      <c r="D52" s="614"/>
      <c r="E52" s="615"/>
      <c r="F52" s="616"/>
      <c r="G52" s="1227" t="s">
        <v>1511</v>
      </c>
      <c r="H52" s="1228"/>
      <c r="I52" s="758">
        <f>SUM(I50,I42,I40,I38,I34,I29,I27)</f>
        <v>33.528</v>
      </c>
      <c r="J52" s="759"/>
      <c r="K52" s="902" t="s">
        <v>1512</v>
      </c>
      <c r="L52" s="760">
        <f>SUM(L50,L42,L40,L38,L34,L29,L27)</f>
        <v>187289147.20999998</v>
      </c>
      <c r="M52" s="614"/>
      <c r="N52" s="614"/>
    </row>
    <row r="53" spans="1:14" ht="15.75">
      <c r="A53" s="614"/>
      <c r="B53" s="614"/>
      <c r="C53" s="614"/>
      <c r="D53" s="614"/>
      <c r="E53" s="615"/>
      <c r="F53" s="616"/>
      <c r="G53" s="617"/>
      <c r="H53" s="617"/>
      <c r="I53" s="614"/>
      <c r="J53" s="614"/>
      <c r="K53" s="618"/>
      <c r="L53" s="618"/>
      <c r="M53" s="614"/>
      <c r="N53" s="614"/>
    </row>
    <row r="54" spans="1:14" ht="15.75">
      <c r="A54" s="614"/>
      <c r="B54" s="614"/>
      <c r="C54" s="614"/>
      <c r="D54" s="614"/>
      <c r="E54" s="615"/>
      <c r="F54" s="616"/>
      <c r="G54" s="617"/>
      <c r="H54" s="617"/>
      <c r="I54" s="614"/>
      <c r="J54" s="614"/>
      <c r="K54" s="618"/>
      <c r="L54" s="618"/>
      <c r="M54" s="614"/>
      <c r="N54" s="614"/>
    </row>
    <row r="55" spans="1:14" ht="15.75">
      <c r="A55" s="614"/>
      <c r="B55" s="614"/>
      <c r="C55" s="614"/>
      <c r="D55" s="614"/>
      <c r="E55" s="615"/>
      <c r="F55" s="616"/>
      <c r="G55" s="617"/>
      <c r="H55" s="617"/>
      <c r="I55" s="614"/>
      <c r="J55" s="614"/>
      <c r="K55" s="618"/>
      <c r="L55" s="618"/>
      <c r="M55" s="614"/>
      <c r="N55" s="614"/>
    </row>
    <row r="56" spans="1:14" ht="15.75">
      <c r="A56" s="614"/>
      <c r="B56" s="614"/>
      <c r="C56" s="614"/>
      <c r="D56" s="614"/>
      <c r="E56" s="615"/>
      <c r="F56" s="616"/>
      <c r="G56" s="617"/>
      <c r="H56" s="617"/>
      <c r="I56" s="614"/>
      <c r="J56" s="614"/>
      <c r="K56" s="618"/>
      <c r="L56" s="618"/>
      <c r="M56" s="614"/>
      <c r="N56" s="614"/>
    </row>
    <row r="57" spans="1:14" ht="15.75">
      <c r="A57" s="614"/>
      <c r="B57" s="614"/>
      <c r="C57" s="614"/>
      <c r="D57" s="614"/>
      <c r="E57" s="615"/>
      <c r="F57" s="616"/>
      <c r="G57" s="617"/>
      <c r="H57" s="617"/>
      <c r="I57" s="614"/>
      <c r="J57" s="614"/>
      <c r="K57" s="618"/>
      <c r="L57" s="618"/>
      <c r="M57" s="614"/>
      <c r="N57" s="614"/>
    </row>
    <row r="58" spans="1:14" ht="15.75">
      <c r="A58" s="614"/>
      <c r="B58" s="614"/>
      <c r="C58" s="614"/>
      <c r="D58" s="614"/>
      <c r="E58" s="615"/>
      <c r="F58" s="616"/>
      <c r="G58" s="617"/>
      <c r="H58" s="617"/>
      <c r="I58" s="614"/>
      <c r="J58" s="614"/>
      <c r="K58" s="618"/>
      <c r="L58" s="618"/>
      <c r="M58" s="614"/>
      <c r="N58" s="614"/>
    </row>
    <row r="59" spans="1:14" ht="15.75">
      <c r="A59" s="614"/>
      <c r="B59" s="614"/>
      <c r="C59" s="614"/>
      <c r="D59" s="614"/>
      <c r="E59" s="615"/>
      <c r="F59" s="616"/>
      <c r="G59" s="617"/>
      <c r="H59" s="617"/>
      <c r="I59" s="614"/>
      <c r="J59" s="614"/>
      <c r="K59" s="618"/>
      <c r="L59" s="618"/>
      <c r="M59" s="614"/>
      <c r="N59" s="614"/>
    </row>
    <row r="60" spans="1:14" ht="15.75">
      <c r="A60" s="614"/>
      <c r="B60" s="614"/>
      <c r="C60" s="614"/>
      <c r="D60" s="614"/>
      <c r="E60" s="615"/>
      <c r="F60" s="616"/>
      <c r="G60" s="617"/>
      <c r="H60" s="617"/>
      <c r="I60" s="614"/>
      <c r="J60" s="614"/>
      <c r="K60" s="618"/>
      <c r="L60" s="618"/>
      <c r="M60" s="614"/>
      <c r="N60" s="614"/>
    </row>
    <row r="61" spans="1:14" ht="15.75">
      <c r="A61" s="614"/>
      <c r="B61" s="614"/>
      <c r="C61" s="614"/>
      <c r="D61" s="614"/>
      <c r="E61" s="615"/>
      <c r="F61" s="616"/>
      <c r="G61" s="617"/>
      <c r="H61" s="617"/>
      <c r="I61" s="614"/>
      <c r="J61" s="614"/>
      <c r="K61" s="618"/>
      <c r="L61" s="618"/>
      <c r="M61" s="614"/>
      <c r="N61" s="614"/>
    </row>
    <row r="62" spans="1:14" ht="15.75">
      <c r="A62" s="614"/>
      <c r="B62" s="614"/>
      <c r="C62" s="614"/>
      <c r="D62" s="614"/>
      <c r="E62" s="615"/>
      <c r="F62" s="616"/>
      <c r="G62" s="617"/>
      <c r="H62" s="617"/>
      <c r="I62" s="614"/>
      <c r="J62" s="614"/>
      <c r="K62" s="618"/>
      <c r="L62" s="618"/>
      <c r="M62" s="614"/>
      <c r="N62" s="614"/>
    </row>
    <row r="63" spans="1:14" ht="15.75">
      <c r="A63" s="614"/>
      <c r="B63" s="614"/>
      <c r="C63" s="614"/>
      <c r="D63" s="614"/>
      <c r="E63" s="615"/>
      <c r="F63" s="616"/>
      <c r="G63" s="617"/>
      <c r="H63" s="617"/>
      <c r="I63" s="614"/>
      <c r="J63" s="614"/>
      <c r="K63" s="618"/>
      <c r="L63" s="618"/>
      <c r="M63" s="614"/>
      <c r="N63" s="614"/>
    </row>
    <row r="64" spans="1:14" ht="15.75">
      <c r="A64" s="614"/>
      <c r="B64" s="614"/>
      <c r="C64" s="614"/>
      <c r="D64" s="614"/>
      <c r="E64" s="615"/>
      <c r="F64" s="616"/>
      <c r="G64" s="617"/>
      <c r="H64" s="617"/>
      <c r="I64" s="614"/>
      <c r="J64" s="614"/>
      <c r="K64" s="618"/>
      <c r="L64" s="618"/>
      <c r="M64" s="614"/>
      <c r="N64" s="614"/>
    </row>
    <row r="65" spans="1:14" ht="15.75">
      <c r="A65" s="614"/>
      <c r="B65" s="614"/>
      <c r="C65" s="614"/>
      <c r="D65" s="614"/>
      <c r="E65" s="615"/>
      <c r="F65" s="616"/>
      <c r="G65" s="617"/>
      <c r="H65" s="617"/>
      <c r="I65" s="614"/>
      <c r="J65" s="614"/>
      <c r="K65" s="618"/>
      <c r="L65" s="618"/>
      <c r="M65" s="614"/>
      <c r="N65" s="614"/>
    </row>
    <row r="66" spans="1:14" ht="15.75">
      <c r="A66" s="614"/>
      <c r="B66" s="614"/>
      <c r="C66" s="614"/>
      <c r="D66" s="614"/>
      <c r="E66" s="615"/>
      <c r="F66" s="616"/>
      <c r="G66" s="617"/>
      <c r="H66" s="617"/>
      <c r="I66" s="614"/>
      <c r="J66" s="614"/>
      <c r="K66" s="618"/>
      <c r="L66" s="618"/>
      <c r="M66" s="614"/>
      <c r="N66" s="614"/>
    </row>
    <row r="67" spans="1:14" ht="15.75">
      <c r="A67" s="614"/>
      <c r="B67" s="614"/>
      <c r="C67" s="614"/>
      <c r="D67" s="614"/>
      <c r="E67" s="615"/>
      <c r="F67" s="616"/>
      <c r="G67" s="617"/>
      <c r="H67" s="617"/>
      <c r="I67" s="614"/>
      <c r="J67" s="614"/>
      <c r="K67" s="618"/>
      <c r="L67" s="618"/>
      <c r="M67" s="614"/>
      <c r="N67" s="614"/>
    </row>
    <row r="68" spans="1:14" ht="15.75">
      <c r="A68" s="614"/>
      <c r="B68" s="614"/>
      <c r="C68" s="614"/>
      <c r="D68" s="614"/>
      <c r="E68" s="615"/>
      <c r="F68" s="616"/>
      <c r="G68" s="617"/>
      <c r="H68" s="617"/>
      <c r="I68" s="614"/>
      <c r="J68" s="614"/>
      <c r="K68" s="618"/>
      <c r="L68" s="618"/>
      <c r="M68" s="614"/>
      <c r="N68" s="614"/>
    </row>
    <row r="69" spans="1:14" ht="15.75">
      <c r="A69" s="614"/>
      <c r="B69" s="614"/>
      <c r="C69" s="614"/>
      <c r="D69" s="614"/>
      <c r="E69" s="615"/>
      <c r="F69" s="616"/>
      <c r="G69" s="617"/>
      <c r="H69" s="617"/>
      <c r="I69" s="614"/>
      <c r="J69" s="614"/>
      <c r="K69" s="618"/>
      <c r="L69" s="618"/>
      <c r="M69" s="614"/>
      <c r="N69" s="614"/>
    </row>
    <row r="70" spans="1:14" ht="15.75">
      <c r="A70" s="614"/>
      <c r="B70" s="614"/>
      <c r="C70" s="614"/>
      <c r="D70" s="614"/>
      <c r="E70" s="615"/>
      <c r="F70" s="616"/>
      <c r="G70" s="617"/>
      <c r="H70" s="617"/>
      <c r="I70" s="614"/>
      <c r="J70" s="614"/>
      <c r="K70" s="618"/>
      <c r="L70" s="618"/>
      <c r="M70" s="614"/>
      <c r="N70" s="614"/>
    </row>
    <row r="71" spans="1:14" ht="15.75">
      <c r="A71" s="614"/>
      <c r="B71" s="614"/>
      <c r="C71" s="614"/>
      <c r="D71" s="614"/>
      <c r="E71" s="615"/>
      <c r="F71" s="616"/>
      <c r="G71" s="617"/>
      <c r="H71" s="617"/>
      <c r="I71" s="614"/>
      <c r="J71" s="614"/>
      <c r="K71" s="618"/>
      <c r="L71" s="618"/>
      <c r="M71" s="614"/>
      <c r="N71" s="614"/>
    </row>
    <row r="72" spans="1:14" ht="15.75">
      <c r="A72" s="614"/>
      <c r="B72" s="614"/>
      <c r="C72" s="614"/>
      <c r="D72" s="614"/>
      <c r="E72" s="615"/>
      <c r="F72" s="616"/>
      <c r="G72" s="617"/>
      <c r="H72" s="617"/>
      <c r="I72" s="614"/>
      <c r="J72" s="614"/>
      <c r="K72" s="618"/>
      <c r="L72" s="618"/>
      <c r="M72" s="614"/>
      <c r="N72" s="614"/>
    </row>
    <row r="73" spans="1:14" ht="15.75">
      <c r="A73" s="614"/>
      <c r="B73" s="614"/>
      <c r="C73" s="614"/>
      <c r="D73" s="614"/>
      <c r="E73" s="615"/>
      <c r="F73" s="616"/>
      <c r="G73" s="617"/>
      <c r="H73" s="617"/>
      <c r="I73" s="614"/>
      <c r="J73" s="614"/>
      <c r="K73" s="618"/>
      <c r="L73" s="618"/>
      <c r="M73" s="614"/>
      <c r="N73" s="614"/>
    </row>
    <row r="74" spans="1:14" ht="15.75">
      <c r="A74" s="614"/>
      <c r="B74" s="614"/>
      <c r="C74" s="614"/>
      <c r="D74" s="614"/>
      <c r="E74" s="615"/>
      <c r="F74" s="616"/>
      <c r="G74" s="617"/>
      <c r="H74" s="617"/>
      <c r="I74" s="614"/>
      <c r="J74" s="614"/>
      <c r="K74" s="618"/>
      <c r="L74" s="618"/>
      <c r="M74" s="614"/>
      <c r="N74" s="614"/>
    </row>
    <row r="75" spans="1:14" ht="15.75">
      <c r="A75" s="614"/>
      <c r="B75" s="614"/>
      <c r="C75" s="614"/>
      <c r="D75" s="614"/>
      <c r="E75" s="615"/>
      <c r="F75" s="616"/>
      <c r="G75" s="617"/>
      <c r="H75" s="617"/>
      <c r="I75" s="614"/>
      <c r="J75" s="614"/>
      <c r="K75" s="618"/>
      <c r="L75" s="618"/>
      <c r="M75" s="614"/>
      <c r="N75" s="614"/>
    </row>
    <row r="76" spans="1:14" ht="15.75">
      <c r="A76" s="614"/>
      <c r="B76" s="614"/>
      <c r="C76" s="614"/>
      <c r="D76" s="614"/>
      <c r="E76" s="615"/>
      <c r="F76" s="616"/>
      <c r="G76" s="617"/>
      <c r="H76" s="617"/>
      <c r="I76" s="614"/>
      <c r="J76" s="614"/>
      <c r="K76" s="618"/>
      <c r="L76" s="618"/>
      <c r="M76" s="614"/>
      <c r="N76" s="614"/>
    </row>
    <row r="77" spans="1:14" ht="15.75">
      <c r="A77" s="614"/>
      <c r="B77" s="614"/>
      <c r="C77" s="614"/>
      <c r="D77" s="614"/>
      <c r="E77" s="615"/>
      <c r="F77" s="616"/>
      <c r="G77" s="617"/>
      <c r="H77" s="617"/>
      <c r="I77" s="614"/>
      <c r="J77" s="614"/>
      <c r="K77" s="618"/>
      <c r="L77" s="618"/>
      <c r="M77" s="614"/>
      <c r="N77" s="614"/>
    </row>
    <row r="78" spans="1:14" ht="15.75">
      <c r="A78" s="614"/>
      <c r="B78" s="614"/>
      <c r="C78" s="614"/>
      <c r="D78" s="614"/>
      <c r="E78" s="615"/>
      <c r="F78" s="616"/>
      <c r="G78" s="617"/>
      <c r="H78" s="617"/>
      <c r="I78" s="614"/>
      <c r="J78" s="614"/>
      <c r="K78" s="618"/>
      <c r="L78" s="618"/>
      <c r="M78" s="614"/>
      <c r="N78" s="614"/>
    </row>
    <row r="79" spans="1:14" ht="15.75">
      <c r="A79" s="614"/>
      <c r="B79" s="614"/>
      <c r="C79" s="614"/>
      <c r="D79" s="614"/>
      <c r="E79" s="615"/>
      <c r="F79" s="616"/>
      <c r="G79" s="617"/>
      <c r="H79" s="617"/>
      <c r="I79" s="614"/>
      <c r="J79" s="614"/>
      <c r="K79" s="618"/>
      <c r="L79" s="618"/>
      <c r="M79" s="614"/>
      <c r="N79" s="614"/>
    </row>
    <row r="80" spans="1:14" ht="15.75">
      <c r="A80" s="614"/>
      <c r="B80" s="614"/>
      <c r="C80" s="614"/>
      <c r="D80" s="614"/>
      <c r="E80" s="615"/>
      <c r="F80" s="616"/>
      <c r="G80" s="617"/>
      <c r="H80" s="617"/>
      <c r="I80" s="614"/>
      <c r="J80" s="614"/>
      <c r="K80" s="618"/>
      <c r="L80" s="618"/>
      <c r="M80" s="614"/>
      <c r="N80" s="614"/>
    </row>
    <row r="81" spans="1:14" ht="15.75">
      <c r="A81" s="614"/>
      <c r="B81" s="614"/>
      <c r="C81" s="614"/>
      <c r="D81" s="614"/>
      <c r="E81" s="615"/>
      <c r="F81" s="616"/>
      <c r="G81" s="617"/>
      <c r="H81" s="617"/>
      <c r="I81" s="614"/>
      <c r="J81" s="614"/>
      <c r="K81" s="618"/>
      <c r="L81" s="618"/>
      <c r="M81" s="614"/>
      <c r="N81" s="614"/>
    </row>
    <row r="82" spans="1:14" ht="15.75">
      <c r="A82" s="614"/>
      <c r="B82" s="614"/>
      <c r="C82" s="614"/>
      <c r="D82" s="614"/>
      <c r="E82" s="615"/>
      <c r="F82" s="616"/>
      <c r="G82" s="617"/>
      <c r="H82" s="617"/>
      <c r="I82" s="614"/>
      <c r="J82" s="614"/>
      <c r="K82" s="618"/>
      <c r="L82" s="618"/>
      <c r="M82" s="614"/>
      <c r="N82" s="614"/>
    </row>
    <row r="83" spans="1:14" ht="15.75">
      <c r="A83" s="614"/>
      <c r="B83" s="614"/>
      <c r="C83" s="614"/>
      <c r="D83" s="614"/>
      <c r="E83" s="615"/>
      <c r="F83" s="616"/>
      <c r="G83" s="617"/>
      <c r="H83" s="617"/>
      <c r="I83" s="614"/>
      <c r="J83" s="614"/>
      <c r="K83" s="618"/>
      <c r="L83" s="618"/>
      <c r="M83" s="614"/>
      <c r="N83" s="614"/>
    </row>
    <row r="84" spans="1:14" ht="15.75">
      <c r="A84" s="614"/>
      <c r="B84" s="614"/>
      <c r="C84" s="614"/>
      <c r="D84" s="614"/>
      <c r="E84" s="615"/>
      <c r="F84" s="616"/>
      <c r="G84" s="617"/>
      <c r="H84" s="617"/>
      <c r="I84" s="614"/>
      <c r="J84" s="614"/>
      <c r="K84" s="618"/>
      <c r="L84" s="618"/>
      <c r="M84" s="614"/>
      <c r="N84" s="614"/>
    </row>
    <row r="85" spans="1:14" ht="15.75">
      <c r="A85" s="614"/>
      <c r="B85" s="614"/>
      <c r="C85" s="614"/>
      <c r="D85" s="614"/>
      <c r="E85" s="615"/>
      <c r="F85" s="616"/>
      <c r="G85" s="617"/>
      <c r="H85" s="617"/>
      <c r="I85" s="614"/>
      <c r="J85" s="614"/>
      <c r="K85" s="618"/>
      <c r="L85" s="618"/>
      <c r="M85" s="614"/>
      <c r="N85" s="614"/>
    </row>
    <row r="86" spans="1:14" s="130" customFormat="1" ht="15.75">
      <c r="A86" s="1269">
        <v>23</v>
      </c>
      <c r="B86" s="1269"/>
      <c r="C86" s="1269"/>
      <c r="D86" s="1269"/>
      <c r="E86" s="1269"/>
      <c r="F86" s="1269"/>
      <c r="G86" s="1269"/>
      <c r="H86" s="1269"/>
      <c r="I86" s="1269"/>
      <c r="J86" s="1269"/>
      <c r="K86" s="1269"/>
      <c r="L86" s="1269"/>
      <c r="M86" s="1269"/>
      <c r="N86" s="1269"/>
    </row>
    <row r="87" spans="1:14" ht="15.75">
      <c r="A87" s="614"/>
      <c r="B87" s="614"/>
      <c r="C87" s="614"/>
      <c r="D87" s="614"/>
      <c r="E87" s="615"/>
      <c r="F87" s="616"/>
      <c r="G87" s="617"/>
      <c r="H87" s="617"/>
      <c r="I87" s="614"/>
      <c r="J87" s="614"/>
      <c r="K87" s="618"/>
      <c r="L87" s="618"/>
      <c r="M87" s="614"/>
      <c r="N87" s="614"/>
    </row>
    <row r="88" spans="1:14" ht="15.75">
      <c r="A88" s="614"/>
      <c r="B88" s="614"/>
      <c r="C88" s="614"/>
      <c r="D88" s="614"/>
      <c r="E88" s="615"/>
      <c r="F88" s="616"/>
      <c r="G88" s="617"/>
      <c r="H88" s="617"/>
      <c r="I88" s="614"/>
      <c r="J88" s="614"/>
      <c r="K88" s="618"/>
      <c r="L88" s="618"/>
      <c r="M88" s="614"/>
      <c r="N88" s="614"/>
    </row>
    <row r="89" spans="1:14" ht="15.75">
      <c r="A89" s="614"/>
      <c r="B89" s="614"/>
      <c r="C89" s="614"/>
      <c r="D89" s="614"/>
      <c r="E89" s="615"/>
      <c r="F89" s="616"/>
      <c r="G89" s="617"/>
      <c r="H89" s="617"/>
      <c r="I89" s="614"/>
      <c r="J89" s="614"/>
      <c r="K89" s="618"/>
      <c r="L89" s="618"/>
      <c r="M89" s="614"/>
      <c r="N89" s="614"/>
    </row>
    <row r="90" spans="1:14" ht="15.75">
      <c r="A90" s="614"/>
      <c r="B90" s="614"/>
      <c r="C90" s="614"/>
      <c r="D90" s="614"/>
      <c r="E90" s="615"/>
      <c r="F90" s="616"/>
      <c r="G90" s="617"/>
      <c r="H90" s="617"/>
      <c r="I90" s="614"/>
      <c r="J90" s="614"/>
      <c r="K90" s="618"/>
      <c r="L90" s="618"/>
      <c r="M90" s="614"/>
      <c r="N90" s="614"/>
    </row>
    <row r="91" spans="1:14" ht="15.75">
      <c r="A91" s="614"/>
      <c r="B91" s="614"/>
      <c r="C91" s="614"/>
      <c r="D91" s="614"/>
      <c r="E91" s="615"/>
      <c r="F91" s="616"/>
      <c r="G91" s="617"/>
      <c r="H91" s="617"/>
      <c r="I91" s="614"/>
      <c r="J91" s="614"/>
      <c r="K91" s="618"/>
      <c r="L91" s="618"/>
      <c r="M91" s="614"/>
      <c r="N91" s="614"/>
    </row>
    <row r="92" spans="1:14" ht="15.75">
      <c r="A92" s="614"/>
      <c r="B92" s="614"/>
      <c r="C92" s="614"/>
      <c r="D92" s="614"/>
      <c r="E92" s="615"/>
      <c r="F92" s="616"/>
      <c r="G92" s="617"/>
      <c r="H92" s="617"/>
      <c r="I92" s="614"/>
      <c r="J92" s="614"/>
      <c r="K92" s="618"/>
      <c r="L92" s="618"/>
      <c r="M92" s="614"/>
      <c r="N92" s="614"/>
    </row>
    <row r="93" spans="1:14" ht="15.75">
      <c r="A93" s="614"/>
      <c r="B93" s="614"/>
      <c r="C93" s="614"/>
      <c r="D93" s="614"/>
      <c r="E93" s="615"/>
      <c r="F93" s="616"/>
      <c r="G93" s="617"/>
      <c r="H93" s="617"/>
      <c r="I93" s="614"/>
      <c r="J93" s="614"/>
      <c r="K93" s="618"/>
      <c r="L93" s="618"/>
      <c r="M93" s="614"/>
      <c r="N93" s="614"/>
    </row>
    <row r="94" spans="1:14" ht="15.75">
      <c r="A94" s="614"/>
      <c r="B94" s="614"/>
      <c r="C94" s="614"/>
      <c r="D94" s="614"/>
      <c r="E94" s="615"/>
      <c r="F94" s="616"/>
      <c r="G94" s="617"/>
      <c r="H94" s="617"/>
      <c r="I94" s="614"/>
      <c r="J94" s="614"/>
      <c r="K94" s="618"/>
      <c r="L94" s="618"/>
      <c r="M94" s="614"/>
      <c r="N94" s="614"/>
    </row>
    <row r="95" spans="1:14" ht="15.75">
      <c r="A95" s="614"/>
      <c r="B95" s="614"/>
      <c r="C95" s="614"/>
      <c r="D95" s="614"/>
      <c r="E95" s="615"/>
      <c r="F95" s="616"/>
      <c r="G95" s="617"/>
      <c r="H95" s="617"/>
      <c r="I95" s="614"/>
      <c r="J95" s="614"/>
      <c r="K95" s="618"/>
      <c r="L95" s="618"/>
      <c r="M95" s="614"/>
      <c r="N95" s="614"/>
    </row>
    <row r="96" spans="1:14" ht="15.75">
      <c r="A96" s="614"/>
      <c r="B96" s="614"/>
      <c r="C96" s="614"/>
      <c r="D96" s="614"/>
      <c r="E96" s="615"/>
      <c r="F96" s="616"/>
      <c r="G96" s="617"/>
      <c r="H96" s="617"/>
      <c r="I96" s="614"/>
      <c r="J96" s="614"/>
      <c r="K96" s="618"/>
      <c r="L96" s="618"/>
      <c r="M96" s="614"/>
      <c r="N96" s="614"/>
    </row>
    <row r="97" spans="1:14" ht="15.75">
      <c r="A97" s="614"/>
      <c r="B97" s="614"/>
      <c r="C97" s="614"/>
      <c r="D97" s="614"/>
      <c r="E97" s="615"/>
      <c r="F97" s="616"/>
      <c r="G97" s="617"/>
      <c r="H97" s="617"/>
      <c r="I97" s="614"/>
      <c r="J97" s="614"/>
      <c r="K97" s="618"/>
      <c r="L97" s="618"/>
      <c r="M97" s="614"/>
      <c r="N97" s="614"/>
    </row>
    <row r="98" spans="1:14" ht="15.75">
      <c r="A98" s="614"/>
      <c r="B98" s="614"/>
      <c r="C98" s="614"/>
      <c r="D98" s="614"/>
      <c r="E98" s="615"/>
      <c r="F98" s="616"/>
      <c r="G98" s="617"/>
      <c r="H98" s="617"/>
      <c r="I98" s="614"/>
      <c r="J98" s="614"/>
      <c r="K98" s="618"/>
      <c r="L98" s="618"/>
      <c r="M98" s="614"/>
      <c r="N98" s="614"/>
    </row>
    <row r="99" spans="1:14" ht="15.75">
      <c r="A99" s="614"/>
      <c r="B99" s="614"/>
      <c r="C99" s="614"/>
      <c r="D99" s="614"/>
      <c r="E99" s="615"/>
      <c r="F99" s="616"/>
      <c r="G99" s="617"/>
      <c r="H99" s="617"/>
      <c r="I99" s="614"/>
      <c r="J99" s="614"/>
      <c r="K99" s="618"/>
      <c r="L99" s="618"/>
      <c r="M99" s="614"/>
      <c r="N99" s="614"/>
    </row>
    <row r="100" spans="1:14" ht="15.75">
      <c r="A100" s="614"/>
      <c r="B100" s="614"/>
      <c r="C100" s="614"/>
      <c r="D100" s="614"/>
      <c r="E100" s="615"/>
      <c r="F100" s="616"/>
      <c r="G100" s="617"/>
      <c r="H100" s="617"/>
      <c r="I100" s="614"/>
      <c r="J100" s="614"/>
      <c r="K100" s="618"/>
      <c r="L100" s="618"/>
      <c r="M100" s="614"/>
      <c r="N100" s="614"/>
    </row>
    <row r="101" spans="1:14" ht="15.75">
      <c r="A101" s="614"/>
      <c r="B101" s="614"/>
      <c r="C101" s="614"/>
      <c r="D101" s="614"/>
      <c r="E101" s="615"/>
      <c r="F101" s="616"/>
      <c r="G101" s="617"/>
      <c r="H101" s="617"/>
      <c r="I101" s="614"/>
      <c r="J101" s="614"/>
      <c r="K101" s="618"/>
      <c r="L101" s="618"/>
      <c r="M101" s="614"/>
      <c r="N101" s="614"/>
    </row>
    <row r="102" spans="1:14" ht="15.75">
      <c r="A102" s="614"/>
      <c r="B102" s="614"/>
      <c r="C102" s="614"/>
      <c r="D102" s="614"/>
      <c r="E102" s="615"/>
      <c r="F102" s="616"/>
      <c r="G102" s="617"/>
      <c r="H102" s="617"/>
      <c r="I102" s="614"/>
      <c r="J102" s="614"/>
      <c r="K102" s="618"/>
      <c r="L102" s="618"/>
      <c r="M102" s="614"/>
      <c r="N102" s="614"/>
    </row>
    <row r="103" spans="1:14" ht="15.75">
      <c r="A103" s="614"/>
      <c r="B103" s="614"/>
      <c r="C103" s="614"/>
      <c r="D103" s="614"/>
      <c r="E103" s="615"/>
      <c r="F103" s="616"/>
      <c r="G103" s="617"/>
      <c r="H103" s="617"/>
      <c r="I103" s="614"/>
      <c r="J103" s="614"/>
      <c r="K103" s="618"/>
      <c r="L103" s="618"/>
      <c r="M103" s="614"/>
      <c r="N103" s="614"/>
    </row>
    <row r="104" spans="1:14" ht="15.75">
      <c r="A104" s="614"/>
      <c r="B104" s="614"/>
      <c r="C104" s="614"/>
      <c r="D104" s="614"/>
      <c r="E104" s="615"/>
      <c r="F104" s="616"/>
      <c r="G104" s="617"/>
      <c r="H104" s="617"/>
      <c r="I104" s="614"/>
      <c r="J104" s="614"/>
      <c r="K104" s="618"/>
      <c r="L104" s="618"/>
      <c r="M104" s="614"/>
      <c r="N104" s="614"/>
    </row>
    <row r="105" spans="1:14" ht="15.75">
      <c r="A105" s="614"/>
      <c r="B105" s="614"/>
      <c r="C105" s="614"/>
      <c r="D105" s="614"/>
      <c r="E105" s="615"/>
      <c r="F105" s="616"/>
      <c r="G105" s="617"/>
      <c r="H105" s="617"/>
      <c r="I105" s="614"/>
      <c r="J105" s="614"/>
      <c r="K105" s="618"/>
      <c r="L105" s="618"/>
      <c r="M105" s="614"/>
      <c r="N105" s="614"/>
    </row>
    <row r="106" spans="1:14" ht="15.75">
      <c r="A106" s="614"/>
      <c r="B106" s="614"/>
      <c r="C106" s="614"/>
      <c r="D106" s="614"/>
      <c r="E106" s="615"/>
      <c r="F106" s="616"/>
      <c r="G106" s="617"/>
      <c r="H106" s="617"/>
      <c r="I106" s="614"/>
      <c r="J106" s="614"/>
      <c r="K106" s="618"/>
      <c r="L106" s="618"/>
      <c r="M106" s="614"/>
      <c r="N106" s="614"/>
    </row>
    <row r="107" spans="1:14" ht="15.75">
      <c r="A107" s="614"/>
      <c r="B107" s="614"/>
      <c r="C107" s="614"/>
      <c r="D107" s="614"/>
      <c r="E107" s="615"/>
      <c r="F107" s="616"/>
      <c r="G107" s="617"/>
      <c r="H107" s="617"/>
      <c r="I107" s="614"/>
      <c r="J107" s="614"/>
      <c r="K107" s="618"/>
      <c r="L107" s="618"/>
      <c r="M107" s="614"/>
      <c r="N107" s="614"/>
    </row>
    <row r="108" spans="1:14" ht="15.75">
      <c r="A108" s="614"/>
      <c r="B108" s="614"/>
      <c r="C108" s="614"/>
      <c r="D108" s="614"/>
      <c r="E108" s="615"/>
      <c r="F108" s="616"/>
      <c r="G108" s="617"/>
      <c r="H108" s="617"/>
      <c r="I108" s="614"/>
      <c r="J108" s="614"/>
      <c r="K108" s="618"/>
      <c r="L108" s="618"/>
      <c r="M108" s="614"/>
      <c r="N108" s="614"/>
    </row>
    <row r="109" spans="1:14" ht="15.75">
      <c r="A109" s="614"/>
      <c r="B109" s="614"/>
      <c r="C109" s="614"/>
      <c r="D109" s="614"/>
      <c r="E109" s="615"/>
      <c r="F109" s="616"/>
      <c r="G109" s="617"/>
      <c r="H109" s="617"/>
      <c r="I109" s="614"/>
      <c r="J109" s="614"/>
      <c r="K109" s="618"/>
      <c r="L109" s="618"/>
      <c r="M109" s="614"/>
      <c r="N109" s="614"/>
    </row>
    <row r="110" spans="1:14" ht="15.75">
      <c r="A110" s="614"/>
      <c r="B110" s="614"/>
      <c r="C110" s="614"/>
      <c r="D110" s="614"/>
      <c r="E110" s="615"/>
      <c r="F110" s="616"/>
      <c r="G110" s="617"/>
      <c r="H110" s="617"/>
      <c r="I110" s="614"/>
      <c r="J110" s="614"/>
      <c r="K110" s="618"/>
      <c r="L110" s="618"/>
      <c r="M110" s="614"/>
      <c r="N110" s="614"/>
    </row>
    <row r="111" spans="1:14" ht="15.75">
      <c r="A111" s="614"/>
      <c r="B111" s="614"/>
      <c r="C111" s="614"/>
      <c r="D111" s="614"/>
      <c r="E111" s="615"/>
      <c r="F111" s="616"/>
      <c r="G111" s="617"/>
      <c r="H111" s="617"/>
      <c r="I111" s="614"/>
      <c r="J111" s="614"/>
      <c r="K111" s="618"/>
      <c r="L111" s="618"/>
      <c r="M111" s="614"/>
      <c r="N111" s="614"/>
    </row>
    <row r="112" spans="1:14" ht="15.75">
      <c r="A112" s="614"/>
      <c r="B112" s="614"/>
      <c r="C112" s="614"/>
      <c r="D112" s="614"/>
      <c r="E112" s="615"/>
      <c r="F112" s="616"/>
      <c r="G112" s="617"/>
      <c r="H112" s="617"/>
      <c r="I112" s="614"/>
      <c r="J112" s="614"/>
      <c r="K112" s="618"/>
      <c r="L112" s="618"/>
      <c r="M112" s="614"/>
      <c r="N112" s="614"/>
    </row>
    <row r="113" spans="1:14" ht="15.75">
      <c r="A113" s="614"/>
      <c r="B113" s="614"/>
      <c r="C113" s="614"/>
      <c r="D113" s="614"/>
      <c r="E113" s="615"/>
      <c r="F113" s="616"/>
      <c r="G113" s="617"/>
      <c r="H113" s="617"/>
      <c r="I113" s="614"/>
      <c r="J113" s="614"/>
      <c r="K113" s="618"/>
      <c r="L113" s="618"/>
      <c r="M113" s="614"/>
      <c r="N113" s="614"/>
    </row>
    <row r="114" spans="1:14" ht="15.75">
      <c r="A114" s="614"/>
      <c r="B114" s="614"/>
      <c r="C114" s="614"/>
      <c r="D114" s="614"/>
      <c r="E114" s="615"/>
      <c r="F114" s="616"/>
      <c r="G114" s="617"/>
      <c r="H114" s="617"/>
      <c r="I114" s="614"/>
      <c r="J114" s="614"/>
      <c r="K114" s="618"/>
      <c r="L114" s="618"/>
      <c r="M114" s="614"/>
      <c r="N114" s="614"/>
    </row>
    <row r="115" spans="1:14" ht="15.75">
      <c r="A115" s="614"/>
      <c r="B115" s="614"/>
      <c r="C115" s="614"/>
      <c r="D115" s="614"/>
      <c r="E115" s="615"/>
      <c r="F115" s="616"/>
      <c r="G115" s="617"/>
      <c r="H115" s="617"/>
      <c r="I115" s="614"/>
      <c r="J115" s="614"/>
      <c r="K115" s="618"/>
      <c r="L115" s="618"/>
      <c r="M115" s="614"/>
      <c r="N115" s="614"/>
    </row>
    <row r="116" spans="1:14" ht="15.75">
      <c r="A116" s="614"/>
      <c r="B116" s="614"/>
      <c r="C116" s="614"/>
      <c r="D116" s="614"/>
      <c r="E116" s="615"/>
      <c r="F116" s="616"/>
      <c r="G116" s="617"/>
      <c r="H116" s="617"/>
      <c r="I116" s="614"/>
      <c r="J116" s="614"/>
      <c r="K116" s="618"/>
      <c r="L116" s="618"/>
      <c r="M116" s="614"/>
      <c r="N116" s="614"/>
    </row>
    <row r="117" spans="1:14" ht="15.75">
      <c r="A117" s="614"/>
      <c r="B117" s="614"/>
      <c r="C117" s="614"/>
      <c r="D117" s="614"/>
      <c r="E117" s="615"/>
      <c r="F117" s="616"/>
      <c r="G117" s="617"/>
      <c r="H117" s="617"/>
      <c r="I117" s="614"/>
      <c r="J117" s="614"/>
      <c r="K117" s="618"/>
      <c r="L117" s="618"/>
      <c r="M117" s="614"/>
      <c r="N117" s="614"/>
    </row>
    <row r="118" spans="1:14" ht="15.75">
      <c r="A118" s="614"/>
      <c r="B118" s="614"/>
      <c r="C118" s="614"/>
      <c r="D118" s="614"/>
      <c r="E118" s="615"/>
      <c r="F118" s="616"/>
      <c r="G118" s="617"/>
      <c r="H118" s="617"/>
      <c r="I118" s="614"/>
      <c r="J118" s="614"/>
      <c r="K118" s="618"/>
      <c r="L118" s="618"/>
      <c r="M118" s="614"/>
      <c r="N118" s="614"/>
    </row>
    <row r="119" spans="1:14" ht="15.75">
      <c r="A119" s="614"/>
      <c r="B119" s="614"/>
      <c r="C119" s="614"/>
      <c r="D119" s="614"/>
      <c r="E119" s="615"/>
      <c r="F119" s="616"/>
      <c r="G119" s="617"/>
      <c r="H119" s="617"/>
      <c r="I119" s="614"/>
      <c r="J119" s="614"/>
      <c r="K119" s="618"/>
      <c r="L119" s="618"/>
      <c r="M119" s="614"/>
      <c r="N119" s="614"/>
    </row>
    <row r="120" spans="1:14" ht="15.75">
      <c r="A120" s="614"/>
      <c r="B120" s="614"/>
      <c r="C120" s="614"/>
      <c r="D120" s="614"/>
      <c r="E120" s="615"/>
      <c r="F120" s="616"/>
      <c r="G120" s="617"/>
      <c r="H120" s="617"/>
      <c r="I120" s="614"/>
      <c r="J120" s="614"/>
      <c r="K120" s="618"/>
      <c r="L120" s="618"/>
      <c r="M120" s="614"/>
      <c r="N120" s="614"/>
    </row>
    <row r="121" spans="1:14" ht="15.75">
      <c r="A121" s="614"/>
      <c r="B121" s="614"/>
      <c r="C121" s="614"/>
      <c r="D121" s="614"/>
      <c r="E121" s="615"/>
      <c r="F121" s="616"/>
      <c r="G121" s="617"/>
      <c r="H121" s="617"/>
      <c r="I121" s="614"/>
      <c r="J121" s="614"/>
      <c r="K121" s="618"/>
      <c r="L121" s="618"/>
      <c r="M121" s="614"/>
      <c r="N121" s="614"/>
    </row>
    <row r="122" spans="1:14" ht="15.75">
      <c r="A122" s="614"/>
      <c r="B122" s="614"/>
      <c r="C122" s="614"/>
      <c r="D122" s="614"/>
      <c r="E122" s="615"/>
      <c r="F122" s="616"/>
      <c r="G122" s="617"/>
      <c r="H122" s="617"/>
      <c r="I122" s="614"/>
      <c r="J122" s="614"/>
      <c r="K122" s="618"/>
      <c r="L122" s="618"/>
      <c r="M122" s="614"/>
      <c r="N122" s="614"/>
    </row>
    <row r="123" spans="1:14" ht="15.75">
      <c r="A123" s="614"/>
      <c r="B123" s="614"/>
      <c r="C123" s="614"/>
      <c r="D123" s="614"/>
      <c r="E123" s="615"/>
      <c r="F123" s="616"/>
      <c r="G123" s="617"/>
      <c r="H123" s="617"/>
      <c r="I123" s="614"/>
      <c r="J123" s="614"/>
      <c r="K123" s="618"/>
      <c r="L123" s="618"/>
      <c r="M123" s="614"/>
      <c r="N123" s="614"/>
    </row>
    <row r="124" spans="1:14" ht="15.75">
      <c r="A124" s="614"/>
      <c r="B124" s="614"/>
      <c r="C124" s="614"/>
      <c r="D124" s="614"/>
      <c r="E124" s="615"/>
      <c r="F124" s="616"/>
      <c r="G124" s="617"/>
      <c r="H124" s="617"/>
      <c r="I124" s="614"/>
      <c r="J124" s="614"/>
      <c r="K124" s="618"/>
      <c r="L124" s="618"/>
      <c r="M124" s="614"/>
      <c r="N124" s="614"/>
    </row>
    <row r="125" spans="1:14" ht="15.75">
      <c r="A125" s="614"/>
      <c r="B125" s="614"/>
      <c r="C125" s="614"/>
      <c r="D125" s="614"/>
      <c r="E125" s="615"/>
      <c r="F125" s="616"/>
      <c r="G125" s="617"/>
      <c r="H125" s="617"/>
      <c r="I125" s="614"/>
      <c r="J125" s="614"/>
      <c r="K125" s="618"/>
      <c r="L125" s="618"/>
      <c r="M125" s="614"/>
      <c r="N125" s="614"/>
    </row>
    <row r="126" spans="1:14" ht="15.75">
      <c r="A126" s="614"/>
      <c r="B126" s="614"/>
      <c r="C126" s="614"/>
      <c r="D126" s="614"/>
      <c r="E126" s="615"/>
      <c r="F126" s="616"/>
      <c r="G126" s="617"/>
      <c r="H126" s="617"/>
      <c r="I126" s="614"/>
      <c r="J126" s="614"/>
      <c r="K126" s="618"/>
      <c r="L126" s="618"/>
      <c r="M126" s="614"/>
      <c r="N126" s="614"/>
    </row>
    <row r="127" spans="1:14" ht="15.75">
      <c r="A127" s="614"/>
      <c r="B127" s="614"/>
      <c r="C127" s="614"/>
      <c r="D127" s="614"/>
      <c r="E127" s="615"/>
      <c r="F127" s="616"/>
      <c r="G127" s="617"/>
      <c r="H127" s="617"/>
      <c r="I127" s="614"/>
      <c r="J127" s="614"/>
      <c r="K127" s="618"/>
      <c r="L127" s="618"/>
      <c r="M127" s="614"/>
      <c r="N127" s="614"/>
    </row>
    <row r="128" spans="1:14" ht="15.75">
      <c r="A128" s="614"/>
      <c r="B128" s="614"/>
      <c r="C128" s="614"/>
      <c r="D128" s="614"/>
      <c r="E128" s="615"/>
      <c r="F128" s="616"/>
      <c r="G128" s="617"/>
      <c r="H128" s="617"/>
      <c r="I128" s="614"/>
      <c r="J128" s="614"/>
      <c r="K128" s="618"/>
      <c r="L128" s="618"/>
      <c r="M128" s="614"/>
      <c r="N128" s="614"/>
    </row>
    <row r="129" spans="1:14" ht="15.75">
      <c r="A129" s="614"/>
      <c r="B129" s="614"/>
      <c r="C129" s="614"/>
      <c r="D129" s="614"/>
      <c r="E129" s="615"/>
      <c r="F129" s="616"/>
      <c r="G129" s="617"/>
      <c r="H129" s="617"/>
      <c r="I129" s="614"/>
      <c r="J129" s="614"/>
      <c r="K129" s="618"/>
      <c r="L129" s="618"/>
      <c r="M129" s="614"/>
      <c r="N129" s="614"/>
    </row>
    <row r="130" spans="1:14" ht="15.75">
      <c r="A130" s="614"/>
      <c r="B130" s="614"/>
      <c r="C130" s="614"/>
      <c r="D130" s="614"/>
      <c r="E130" s="615"/>
      <c r="F130" s="616"/>
      <c r="G130" s="617"/>
      <c r="H130" s="617"/>
      <c r="I130" s="614"/>
      <c r="J130" s="614"/>
      <c r="K130" s="618"/>
      <c r="L130" s="618"/>
      <c r="M130" s="614"/>
      <c r="N130" s="614"/>
    </row>
    <row r="131" spans="1:14" ht="15.75">
      <c r="A131" s="614"/>
      <c r="B131" s="614"/>
      <c r="C131" s="614"/>
      <c r="D131" s="614"/>
      <c r="E131" s="615"/>
      <c r="F131" s="616"/>
      <c r="G131" s="617"/>
      <c r="H131" s="617"/>
      <c r="I131" s="614"/>
      <c r="J131" s="614"/>
      <c r="K131" s="618"/>
      <c r="L131" s="618"/>
      <c r="M131" s="614"/>
      <c r="N131" s="614"/>
    </row>
    <row r="132" spans="1:14" ht="15.75">
      <c r="A132" s="614"/>
      <c r="B132" s="614"/>
      <c r="C132" s="614"/>
      <c r="D132" s="614"/>
      <c r="E132" s="615"/>
      <c r="F132" s="616"/>
      <c r="G132" s="617"/>
      <c r="H132" s="617"/>
      <c r="I132" s="614"/>
      <c r="J132" s="614"/>
      <c r="K132" s="618"/>
      <c r="L132" s="618"/>
      <c r="M132" s="614"/>
      <c r="N132" s="614"/>
    </row>
    <row r="133" spans="1:14" ht="15.75">
      <c r="A133" s="614"/>
      <c r="B133" s="614"/>
      <c r="C133" s="614"/>
      <c r="D133" s="614"/>
      <c r="E133" s="615"/>
      <c r="F133" s="616"/>
      <c r="G133" s="617"/>
      <c r="H133" s="617"/>
      <c r="I133" s="614"/>
      <c r="J133" s="614"/>
      <c r="K133" s="618"/>
      <c r="L133" s="618"/>
      <c r="M133" s="614"/>
      <c r="N133" s="614"/>
    </row>
    <row r="134" spans="1:14" ht="15.75">
      <c r="A134" s="614"/>
      <c r="B134" s="614"/>
      <c r="C134" s="614"/>
      <c r="D134" s="614"/>
      <c r="E134" s="615"/>
      <c r="F134" s="616"/>
      <c r="G134" s="617"/>
      <c r="H134" s="617"/>
      <c r="I134" s="614"/>
      <c r="J134" s="614"/>
      <c r="K134" s="618"/>
      <c r="L134" s="618"/>
      <c r="M134" s="614"/>
      <c r="N134" s="614"/>
    </row>
    <row r="135" spans="1:14" ht="15.75">
      <c r="A135" s="614"/>
      <c r="B135" s="614"/>
      <c r="C135" s="614"/>
      <c r="D135" s="614"/>
      <c r="E135" s="615"/>
      <c r="F135" s="616"/>
      <c r="G135" s="617"/>
      <c r="H135" s="617"/>
      <c r="I135" s="614"/>
      <c r="J135" s="614"/>
      <c r="K135" s="618"/>
      <c r="L135" s="618"/>
      <c r="M135" s="614"/>
      <c r="N135" s="614"/>
    </row>
    <row r="136" spans="1:14" ht="15.75">
      <c r="A136" s="614"/>
      <c r="B136" s="614"/>
      <c r="C136" s="614"/>
      <c r="D136" s="614"/>
      <c r="E136" s="615"/>
      <c r="F136" s="616"/>
      <c r="G136" s="617"/>
      <c r="H136" s="617"/>
      <c r="I136" s="614"/>
      <c r="J136" s="614"/>
      <c r="K136" s="618"/>
      <c r="L136" s="618"/>
      <c r="M136" s="614"/>
      <c r="N136" s="614"/>
    </row>
    <row r="137" spans="1:14" ht="15.75">
      <c r="A137" s="614"/>
      <c r="B137" s="614"/>
      <c r="C137" s="614"/>
      <c r="D137" s="614"/>
      <c r="E137" s="615"/>
      <c r="F137" s="616"/>
      <c r="G137" s="617"/>
      <c r="H137" s="617"/>
      <c r="I137" s="614"/>
      <c r="J137" s="614"/>
      <c r="K137" s="618"/>
      <c r="L137" s="618"/>
      <c r="M137" s="614"/>
      <c r="N137" s="614"/>
    </row>
    <row r="138" spans="1:14" ht="15.75">
      <c r="A138" s="614"/>
      <c r="B138" s="614"/>
      <c r="C138" s="614"/>
      <c r="D138" s="614"/>
      <c r="E138" s="615"/>
      <c r="F138" s="616"/>
      <c r="G138" s="617"/>
      <c r="H138" s="617"/>
      <c r="I138" s="614"/>
      <c r="J138" s="614"/>
      <c r="K138" s="618"/>
      <c r="L138" s="618"/>
      <c r="M138" s="614"/>
      <c r="N138" s="614"/>
    </row>
    <row r="139" spans="1:14" ht="15.75">
      <c r="A139" s="614"/>
      <c r="B139" s="614"/>
      <c r="C139" s="614"/>
      <c r="D139" s="614"/>
      <c r="E139" s="615"/>
      <c r="F139" s="616"/>
      <c r="G139" s="617"/>
      <c r="H139" s="617"/>
      <c r="I139" s="614"/>
      <c r="J139" s="614"/>
      <c r="K139" s="618"/>
      <c r="L139" s="618"/>
      <c r="M139" s="614"/>
      <c r="N139" s="614"/>
    </row>
    <row r="140" spans="1:14" ht="15.75">
      <c r="A140" s="614"/>
      <c r="B140" s="614"/>
      <c r="C140" s="614"/>
      <c r="D140" s="614"/>
      <c r="E140" s="615"/>
      <c r="F140" s="616"/>
      <c r="G140" s="617"/>
      <c r="H140" s="617"/>
      <c r="I140" s="614"/>
      <c r="J140" s="614"/>
      <c r="K140" s="618"/>
      <c r="L140" s="618"/>
      <c r="M140" s="614"/>
      <c r="N140" s="614"/>
    </row>
    <row r="141" spans="1:14" ht="15.75">
      <c r="A141" s="614"/>
      <c r="B141" s="614"/>
      <c r="C141" s="614"/>
      <c r="D141" s="614"/>
      <c r="E141" s="615"/>
      <c r="F141" s="616"/>
      <c r="G141" s="617"/>
      <c r="H141" s="617"/>
      <c r="I141" s="614"/>
      <c r="J141" s="614"/>
      <c r="K141" s="618"/>
      <c r="L141" s="618"/>
      <c r="M141" s="614"/>
      <c r="N141" s="614"/>
    </row>
    <row r="142" spans="1:14" ht="15.75">
      <c r="A142" s="614"/>
      <c r="B142" s="614"/>
      <c r="C142" s="614"/>
      <c r="D142" s="614"/>
      <c r="E142" s="615"/>
      <c r="F142" s="616"/>
      <c r="G142" s="617"/>
      <c r="H142" s="617"/>
      <c r="I142" s="614"/>
      <c r="J142" s="614"/>
      <c r="K142" s="618"/>
      <c r="L142" s="618"/>
      <c r="M142" s="614"/>
      <c r="N142" s="614"/>
    </row>
    <row r="143" spans="1:14" ht="15.75">
      <c r="A143" s="614"/>
      <c r="B143" s="614"/>
      <c r="C143" s="614"/>
      <c r="D143" s="614"/>
      <c r="E143" s="615"/>
      <c r="F143" s="616"/>
      <c r="G143" s="617"/>
      <c r="H143" s="617"/>
      <c r="I143" s="614"/>
      <c r="J143" s="614"/>
      <c r="K143" s="618"/>
      <c r="L143" s="618"/>
      <c r="M143" s="614"/>
      <c r="N143" s="614"/>
    </row>
    <row r="144" spans="1:14" ht="15.75">
      <c r="A144" s="614"/>
      <c r="B144" s="614"/>
      <c r="C144" s="614"/>
      <c r="D144" s="614"/>
      <c r="E144" s="615"/>
      <c r="F144" s="616"/>
      <c r="G144" s="617"/>
      <c r="H144" s="617"/>
      <c r="I144" s="614"/>
      <c r="J144" s="614"/>
      <c r="K144" s="618"/>
      <c r="L144" s="618"/>
      <c r="M144" s="614"/>
      <c r="N144" s="614"/>
    </row>
    <row r="145" spans="1:14" ht="15.75">
      <c r="A145" s="614"/>
      <c r="B145" s="614"/>
      <c r="C145" s="614"/>
      <c r="D145" s="614"/>
      <c r="E145" s="615"/>
      <c r="F145" s="616"/>
      <c r="G145" s="617"/>
      <c r="H145" s="617"/>
      <c r="I145" s="614"/>
      <c r="J145" s="614"/>
      <c r="K145" s="618"/>
      <c r="L145" s="618"/>
      <c r="M145" s="614"/>
      <c r="N145" s="614"/>
    </row>
    <row r="146" spans="1:14" ht="15.75">
      <c r="A146" s="614"/>
      <c r="B146" s="614"/>
      <c r="C146" s="614"/>
      <c r="D146" s="614"/>
      <c r="E146" s="615"/>
      <c r="F146" s="616"/>
      <c r="G146" s="617"/>
      <c r="H146" s="617"/>
      <c r="I146" s="614"/>
      <c r="J146" s="614"/>
      <c r="K146" s="618"/>
      <c r="L146" s="618"/>
      <c r="M146" s="614"/>
      <c r="N146" s="614"/>
    </row>
    <row r="147" spans="1:14" ht="15.75">
      <c r="A147" s="614"/>
      <c r="B147" s="614"/>
      <c r="C147" s="614"/>
      <c r="D147" s="614"/>
      <c r="E147" s="615"/>
      <c r="F147" s="616"/>
      <c r="G147" s="617"/>
      <c r="H147" s="617"/>
      <c r="I147" s="614"/>
      <c r="J147" s="614"/>
      <c r="K147" s="618"/>
      <c r="L147" s="618"/>
      <c r="M147" s="614"/>
      <c r="N147" s="614"/>
    </row>
    <row r="148" spans="1:14" ht="15.75">
      <c r="A148" s="614"/>
      <c r="B148" s="614"/>
      <c r="C148" s="614"/>
      <c r="D148" s="614"/>
      <c r="E148" s="615"/>
      <c r="F148" s="616"/>
      <c r="G148" s="617"/>
      <c r="H148" s="617"/>
      <c r="I148" s="614"/>
      <c r="J148" s="614"/>
      <c r="K148" s="618"/>
      <c r="L148" s="618"/>
      <c r="M148" s="614"/>
      <c r="N148" s="614"/>
    </row>
    <row r="149" spans="1:14" ht="15.75">
      <c r="A149" s="614"/>
      <c r="B149" s="614"/>
      <c r="C149" s="614"/>
      <c r="D149" s="614"/>
      <c r="E149" s="615"/>
      <c r="F149" s="616"/>
      <c r="G149" s="617"/>
      <c r="H149" s="617"/>
      <c r="I149" s="614"/>
      <c r="J149" s="614"/>
      <c r="K149" s="618"/>
      <c r="L149" s="618"/>
      <c r="M149" s="614"/>
      <c r="N149" s="614"/>
    </row>
    <row r="150" spans="1:14" ht="15.75">
      <c r="A150" s="614"/>
      <c r="B150" s="614"/>
      <c r="C150" s="614"/>
      <c r="D150" s="614"/>
      <c r="E150" s="615"/>
      <c r="F150" s="616"/>
      <c r="G150" s="617"/>
      <c r="H150" s="617"/>
      <c r="I150" s="614"/>
      <c r="J150" s="614"/>
      <c r="K150" s="618"/>
      <c r="L150" s="618"/>
      <c r="M150" s="614"/>
      <c r="N150" s="614"/>
    </row>
    <row r="151" spans="1:14" ht="15.75">
      <c r="A151" s="614"/>
      <c r="B151" s="614"/>
      <c r="C151" s="614"/>
      <c r="D151" s="614"/>
      <c r="E151" s="615"/>
      <c r="F151" s="616"/>
      <c r="G151" s="617"/>
      <c r="H151" s="617"/>
      <c r="I151" s="614"/>
      <c r="J151" s="614"/>
      <c r="K151" s="618"/>
      <c r="L151" s="618"/>
      <c r="M151" s="614"/>
      <c r="N151" s="614"/>
    </row>
    <row r="152" spans="1:14" ht="15.75">
      <c r="A152" s="614"/>
      <c r="B152" s="614"/>
      <c r="C152" s="614"/>
      <c r="D152" s="614"/>
      <c r="E152" s="615"/>
      <c r="F152" s="616"/>
      <c r="G152" s="617"/>
      <c r="H152" s="617"/>
      <c r="I152" s="614"/>
      <c r="J152" s="614"/>
      <c r="K152" s="618"/>
      <c r="L152" s="618"/>
      <c r="M152" s="614"/>
      <c r="N152" s="614"/>
    </row>
    <row r="153" spans="1:14" ht="15.75">
      <c r="A153" s="614"/>
      <c r="B153" s="614"/>
      <c r="C153" s="614"/>
      <c r="D153" s="614"/>
      <c r="E153" s="615"/>
      <c r="F153" s="616"/>
      <c r="G153" s="617"/>
      <c r="H153" s="617"/>
      <c r="I153" s="614"/>
      <c r="J153" s="614"/>
      <c r="K153" s="618"/>
      <c r="L153" s="618"/>
      <c r="M153" s="614"/>
      <c r="N153" s="614"/>
    </row>
    <row r="154" spans="1:14" ht="15.75">
      <c r="A154" s="614"/>
      <c r="B154" s="614"/>
      <c r="C154" s="614"/>
      <c r="D154" s="614"/>
      <c r="E154" s="615"/>
      <c r="F154" s="616"/>
      <c r="G154" s="617"/>
      <c r="H154" s="617"/>
      <c r="I154" s="614"/>
      <c r="J154" s="614"/>
      <c r="K154" s="618"/>
      <c r="L154" s="618"/>
      <c r="M154" s="614"/>
      <c r="N154" s="614"/>
    </row>
    <row r="155" spans="1:14" ht="15.75">
      <c r="A155" s="614"/>
      <c r="B155" s="614"/>
      <c r="C155" s="614"/>
      <c r="D155" s="614"/>
      <c r="E155" s="615"/>
      <c r="F155" s="616"/>
      <c r="G155" s="617"/>
      <c r="H155" s="617"/>
      <c r="I155" s="614"/>
      <c r="J155" s="614"/>
      <c r="K155" s="618"/>
      <c r="L155" s="618"/>
      <c r="M155" s="614"/>
      <c r="N155" s="614"/>
    </row>
    <row r="156" spans="1:14" ht="15.75">
      <c r="A156" s="614"/>
      <c r="B156" s="614"/>
      <c r="C156" s="614"/>
      <c r="D156" s="614"/>
      <c r="E156" s="615"/>
      <c r="F156" s="616"/>
      <c r="G156" s="617"/>
      <c r="H156" s="617"/>
      <c r="I156" s="614"/>
      <c r="J156" s="614"/>
      <c r="K156" s="618"/>
      <c r="L156" s="618"/>
      <c r="M156" s="614"/>
      <c r="N156" s="614"/>
    </row>
    <row r="157" spans="1:14" ht="15.75">
      <c r="A157" s="614"/>
      <c r="B157" s="614"/>
      <c r="C157" s="614"/>
      <c r="D157" s="614"/>
      <c r="E157" s="615"/>
      <c r="F157" s="616"/>
      <c r="G157" s="617"/>
      <c r="H157" s="617"/>
      <c r="I157" s="614"/>
      <c r="J157" s="614"/>
      <c r="K157" s="618"/>
      <c r="L157" s="618"/>
      <c r="M157" s="614"/>
      <c r="N157" s="614"/>
    </row>
    <row r="158" spans="1:14" ht="15.75">
      <c r="A158" s="614"/>
      <c r="B158" s="614"/>
      <c r="C158" s="614"/>
      <c r="D158" s="614"/>
      <c r="E158" s="615"/>
      <c r="F158" s="616"/>
      <c r="G158" s="617"/>
      <c r="H158" s="617"/>
      <c r="I158" s="614"/>
      <c r="J158" s="614"/>
      <c r="K158" s="618"/>
      <c r="L158" s="618"/>
      <c r="M158" s="614"/>
      <c r="N158" s="614"/>
    </row>
    <row r="159" spans="1:14" ht="15.75">
      <c r="A159" s="614"/>
      <c r="B159" s="614"/>
      <c r="C159" s="614"/>
      <c r="D159" s="614"/>
      <c r="E159" s="615"/>
      <c r="F159" s="616"/>
      <c r="G159" s="617"/>
      <c r="H159" s="617"/>
      <c r="I159" s="614"/>
      <c r="J159" s="614"/>
      <c r="K159" s="618"/>
      <c r="L159" s="618"/>
      <c r="M159" s="614"/>
      <c r="N159" s="614"/>
    </row>
    <row r="160" spans="1:14" ht="15.75">
      <c r="A160" s="614"/>
      <c r="B160" s="614"/>
      <c r="C160" s="614"/>
      <c r="D160" s="614"/>
      <c r="E160" s="615"/>
      <c r="F160" s="616"/>
      <c r="G160" s="617"/>
      <c r="H160" s="617"/>
      <c r="I160" s="614"/>
      <c r="J160" s="614"/>
      <c r="K160" s="618"/>
      <c r="L160" s="618"/>
      <c r="M160" s="614"/>
      <c r="N160" s="614"/>
    </row>
    <row r="161" spans="1:14" ht="15.75">
      <c r="A161" s="614"/>
      <c r="B161" s="614"/>
      <c r="C161" s="614"/>
      <c r="D161" s="614"/>
      <c r="E161" s="615"/>
      <c r="F161" s="616"/>
      <c r="G161" s="617"/>
      <c r="H161" s="617"/>
      <c r="I161" s="614"/>
      <c r="J161" s="614"/>
      <c r="K161" s="618"/>
      <c r="L161" s="618"/>
      <c r="M161" s="614"/>
      <c r="N161" s="614"/>
    </row>
    <row r="162" spans="1:14" ht="15.75">
      <c r="A162" s="614"/>
      <c r="B162" s="614"/>
      <c r="C162" s="614"/>
      <c r="D162" s="614"/>
      <c r="E162" s="615"/>
      <c r="F162" s="616"/>
      <c r="G162" s="617"/>
      <c r="H162" s="617"/>
      <c r="I162" s="614"/>
      <c r="J162" s="614"/>
      <c r="K162" s="618"/>
      <c r="L162" s="618"/>
      <c r="M162" s="614"/>
      <c r="N162" s="614"/>
    </row>
    <row r="163" spans="1:14" ht="15.75">
      <c r="A163" s="614"/>
      <c r="B163" s="614"/>
      <c r="C163" s="614"/>
      <c r="D163" s="614"/>
      <c r="E163" s="615"/>
      <c r="F163" s="616"/>
      <c r="G163" s="617"/>
      <c r="H163" s="617"/>
      <c r="I163" s="614"/>
      <c r="J163" s="614"/>
      <c r="K163" s="618"/>
      <c r="L163" s="618"/>
      <c r="M163" s="614"/>
      <c r="N163" s="614"/>
    </row>
    <row r="164" spans="1:14" ht="15.75">
      <c r="A164" s="614"/>
      <c r="B164" s="614"/>
      <c r="C164" s="614"/>
      <c r="D164" s="614"/>
      <c r="E164" s="615"/>
      <c r="F164" s="616"/>
      <c r="G164" s="617"/>
      <c r="H164" s="617"/>
      <c r="I164" s="614"/>
      <c r="J164" s="614"/>
      <c r="K164" s="618"/>
      <c r="L164" s="618"/>
      <c r="M164" s="614"/>
      <c r="N164" s="614"/>
    </row>
    <row r="165" spans="1:14" ht="15.75">
      <c r="A165" s="614"/>
      <c r="B165" s="614"/>
      <c r="C165" s="614"/>
      <c r="D165" s="614"/>
      <c r="E165" s="615"/>
      <c r="F165" s="616"/>
      <c r="G165" s="617"/>
      <c r="H165" s="617"/>
      <c r="I165" s="614"/>
      <c r="J165" s="614"/>
      <c r="K165" s="618"/>
      <c r="L165" s="618"/>
      <c r="M165" s="614"/>
      <c r="N165" s="614"/>
    </row>
    <row r="166" spans="1:14" ht="15.75">
      <c r="A166" s="614"/>
      <c r="B166" s="614"/>
      <c r="C166" s="614"/>
      <c r="D166" s="614"/>
      <c r="E166" s="615"/>
      <c r="F166" s="616"/>
      <c r="G166" s="617"/>
      <c r="H166" s="617"/>
      <c r="I166" s="614"/>
      <c r="J166" s="614"/>
      <c r="K166" s="618"/>
      <c r="L166" s="618"/>
      <c r="M166" s="614"/>
      <c r="N166" s="614"/>
    </row>
    <row r="167" spans="1:14" ht="15.75">
      <c r="A167" s="614"/>
      <c r="B167" s="614"/>
      <c r="C167" s="614"/>
      <c r="D167" s="614"/>
      <c r="E167" s="615"/>
      <c r="F167" s="616"/>
      <c r="G167" s="617"/>
      <c r="H167" s="617"/>
      <c r="I167" s="614"/>
      <c r="J167" s="614"/>
      <c r="K167" s="618"/>
      <c r="L167" s="618"/>
      <c r="M167" s="614"/>
      <c r="N167" s="614"/>
    </row>
    <row r="168" spans="1:14" ht="15.75">
      <c r="A168" s="614"/>
      <c r="B168" s="614"/>
      <c r="C168" s="614"/>
      <c r="D168" s="614"/>
      <c r="E168" s="615"/>
      <c r="F168" s="616"/>
      <c r="G168" s="617"/>
      <c r="H168" s="617"/>
      <c r="I168" s="614"/>
      <c r="J168" s="614"/>
      <c r="K168" s="618"/>
      <c r="L168" s="618"/>
      <c r="M168" s="614"/>
      <c r="N168" s="614"/>
    </row>
    <row r="169" spans="1:14" ht="15.75">
      <c r="A169" s="614"/>
      <c r="B169" s="614"/>
      <c r="C169" s="614"/>
      <c r="D169" s="614"/>
      <c r="E169" s="615"/>
      <c r="F169" s="616"/>
      <c r="G169" s="617"/>
      <c r="H169" s="617"/>
      <c r="I169" s="614"/>
      <c r="J169" s="614"/>
      <c r="K169" s="618"/>
      <c r="L169" s="618"/>
      <c r="M169" s="614"/>
      <c r="N169" s="614"/>
    </row>
    <row r="170" spans="1:14" ht="15.75">
      <c r="A170" s="614"/>
      <c r="B170" s="614"/>
      <c r="C170" s="614"/>
      <c r="D170" s="614"/>
      <c r="E170" s="615"/>
      <c r="F170" s="616"/>
      <c r="G170" s="617"/>
      <c r="H170" s="617"/>
      <c r="I170" s="614"/>
      <c r="J170" s="614"/>
      <c r="K170" s="618"/>
      <c r="L170" s="618"/>
      <c r="M170" s="614"/>
      <c r="N170" s="614"/>
    </row>
    <row r="171" spans="1:14" ht="15.75">
      <c r="A171" s="614"/>
      <c r="B171" s="614"/>
      <c r="C171" s="614"/>
      <c r="D171" s="614"/>
      <c r="E171" s="615"/>
      <c r="F171" s="616"/>
      <c r="G171" s="617"/>
      <c r="H171" s="617"/>
      <c r="I171" s="614"/>
      <c r="J171" s="614"/>
      <c r="K171" s="618"/>
      <c r="L171" s="618"/>
      <c r="M171" s="614"/>
      <c r="N171" s="614"/>
    </row>
    <row r="172" spans="1:14" ht="15.75">
      <c r="A172" s="614"/>
      <c r="B172" s="614"/>
      <c r="C172" s="614"/>
      <c r="D172" s="614"/>
      <c r="E172" s="615"/>
      <c r="F172" s="616"/>
      <c r="G172" s="617"/>
      <c r="H172" s="617"/>
      <c r="I172" s="614"/>
      <c r="J172" s="614"/>
      <c r="K172" s="618"/>
      <c r="L172" s="618"/>
      <c r="M172" s="614"/>
      <c r="N172" s="614"/>
    </row>
    <row r="173" spans="1:14" ht="15.75">
      <c r="A173" s="614"/>
      <c r="B173" s="614"/>
      <c r="C173" s="614"/>
      <c r="D173" s="614"/>
      <c r="E173" s="615"/>
      <c r="F173" s="616"/>
      <c r="G173" s="617"/>
      <c r="H173" s="617"/>
      <c r="I173" s="614"/>
      <c r="J173" s="614"/>
      <c r="K173" s="618"/>
      <c r="L173" s="618"/>
      <c r="M173" s="614"/>
      <c r="N173" s="614"/>
    </row>
    <row r="174" spans="1:14" ht="15.75">
      <c r="A174" s="614"/>
      <c r="B174" s="614"/>
      <c r="C174" s="614"/>
      <c r="D174" s="614"/>
      <c r="E174" s="615"/>
      <c r="F174" s="616"/>
      <c r="G174" s="617"/>
      <c r="H174" s="617"/>
      <c r="I174" s="614"/>
      <c r="J174" s="614"/>
      <c r="K174" s="618"/>
      <c r="L174" s="618"/>
      <c r="M174" s="614"/>
      <c r="N174" s="614"/>
    </row>
    <row r="175" spans="1:14" ht="15.75">
      <c r="A175" s="614"/>
      <c r="B175" s="614"/>
      <c r="C175" s="614"/>
      <c r="D175" s="614"/>
      <c r="E175" s="615"/>
      <c r="F175" s="616"/>
      <c r="G175" s="617"/>
      <c r="H175" s="617"/>
      <c r="I175" s="614"/>
      <c r="J175" s="614"/>
      <c r="K175" s="618"/>
      <c r="L175" s="618"/>
      <c r="M175" s="614"/>
      <c r="N175" s="614"/>
    </row>
    <row r="176" spans="1:14" ht="15.75">
      <c r="A176" s="614"/>
      <c r="B176" s="614"/>
      <c r="C176" s="614"/>
      <c r="D176" s="614"/>
      <c r="E176" s="615"/>
      <c r="F176" s="616"/>
      <c r="G176" s="617"/>
      <c r="H176" s="617"/>
      <c r="I176" s="614"/>
      <c r="J176" s="614"/>
      <c r="K176" s="618"/>
      <c r="L176" s="618"/>
      <c r="M176" s="614"/>
      <c r="N176" s="614"/>
    </row>
    <row r="177" spans="1:14" ht="15.75">
      <c r="A177" s="614"/>
      <c r="B177" s="614"/>
      <c r="C177" s="614"/>
      <c r="D177" s="614"/>
      <c r="E177" s="615"/>
      <c r="F177" s="616"/>
      <c r="G177" s="617"/>
      <c r="H177" s="617"/>
      <c r="I177" s="614"/>
      <c r="J177" s="614"/>
      <c r="K177" s="618"/>
      <c r="L177" s="618"/>
      <c r="M177" s="614"/>
      <c r="N177" s="614"/>
    </row>
    <row r="178" spans="1:14" ht="15.75">
      <c r="A178" s="614"/>
      <c r="B178" s="614"/>
      <c r="C178" s="614"/>
      <c r="D178" s="614"/>
      <c r="E178" s="615"/>
      <c r="F178" s="616"/>
      <c r="G178" s="617"/>
      <c r="H178" s="617"/>
      <c r="I178" s="614"/>
      <c r="J178" s="614"/>
      <c r="K178" s="618"/>
      <c r="L178" s="618"/>
      <c r="M178" s="614"/>
      <c r="N178" s="614"/>
    </row>
    <row r="179" spans="1:14" ht="15.75">
      <c r="A179" s="614"/>
      <c r="B179" s="614"/>
      <c r="C179" s="614"/>
      <c r="D179" s="614"/>
      <c r="E179" s="615"/>
      <c r="F179" s="616"/>
      <c r="G179" s="617"/>
      <c r="H179" s="617"/>
      <c r="I179" s="614"/>
      <c r="J179" s="614"/>
      <c r="K179" s="618"/>
      <c r="L179" s="618"/>
      <c r="M179" s="614"/>
      <c r="N179" s="614"/>
    </row>
    <row r="180" spans="1:14" ht="15.75">
      <c r="A180" s="614"/>
      <c r="B180" s="614"/>
      <c r="C180" s="614"/>
      <c r="D180" s="614"/>
      <c r="E180" s="615"/>
      <c r="F180" s="616"/>
      <c r="G180" s="617"/>
      <c r="H180" s="617"/>
      <c r="I180" s="614"/>
      <c r="J180" s="614"/>
      <c r="K180" s="618"/>
      <c r="L180" s="618"/>
      <c r="M180" s="614"/>
      <c r="N180" s="614"/>
    </row>
    <row r="181" spans="1:14" ht="15.75">
      <c r="A181" s="614"/>
      <c r="B181" s="614"/>
      <c r="C181" s="614"/>
      <c r="D181" s="614"/>
      <c r="E181" s="615"/>
      <c r="F181" s="616"/>
      <c r="G181" s="617"/>
      <c r="H181" s="617"/>
      <c r="I181" s="614"/>
      <c r="J181" s="614"/>
      <c r="K181" s="618"/>
      <c r="L181" s="618"/>
      <c r="M181" s="614"/>
      <c r="N181" s="614"/>
    </row>
    <row r="182" spans="1:14" ht="15.75">
      <c r="A182" s="614"/>
      <c r="B182" s="614"/>
      <c r="C182" s="614"/>
      <c r="D182" s="614"/>
      <c r="E182" s="615"/>
      <c r="F182" s="616"/>
      <c r="G182" s="617"/>
      <c r="H182" s="617"/>
      <c r="I182" s="614"/>
      <c r="J182" s="614"/>
      <c r="K182" s="618"/>
      <c r="L182" s="618"/>
      <c r="M182" s="614"/>
      <c r="N182" s="614"/>
    </row>
    <row r="183" spans="1:14" ht="15.75">
      <c r="A183" s="614"/>
      <c r="B183" s="614"/>
      <c r="C183" s="614"/>
      <c r="D183" s="614"/>
      <c r="E183" s="615"/>
      <c r="F183" s="616"/>
      <c r="G183" s="617"/>
      <c r="H183" s="617"/>
      <c r="I183" s="614"/>
      <c r="J183" s="614"/>
      <c r="K183" s="618"/>
      <c r="L183" s="618"/>
      <c r="M183" s="614"/>
      <c r="N183" s="614"/>
    </row>
    <row r="184" spans="1:14" ht="15.75">
      <c r="A184" s="614"/>
      <c r="B184" s="614"/>
      <c r="C184" s="614"/>
      <c r="D184" s="614"/>
      <c r="E184" s="615"/>
      <c r="F184" s="616"/>
      <c r="G184" s="617"/>
      <c r="H184" s="617"/>
      <c r="I184" s="614"/>
      <c r="J184" s="614"/>
      <c r="K184" s="618"/>
      <c r="L184" s="618"/>
      <c r="M184" s="614"/>
      <c r="N184" s="614"/>
    </row>
    <row r="185" spans="1:14" ht="15.75">
      <c r="A185" s="614"/>
      <c r="B185" s="614"/>
      <c r="C185" s="614"/>
      <c r="D185" s="614"/>
      <c r="E185" s="615"/>
      <c r="F185" s="616"/>
      <c r="G185" s="617"/>
      <c r="H185" s="617"/>
      <c r="I185" s="614"/>
      <c r="J185" s="614"/>
      <c r="K185" s="618"/>
      <c r="L185" s="618"/>
      <c r="M185" s="614"/>
      <c r="N185" s="614"/>
    </row>
    <row r="186" spans="1:14" ht="15.75">
      <c r="A186" s="614"/>
      <c r="B186" s="614"/>
      <c r="C186" s="614"/>
      <c r="D186" s="614"/>
      <c r="E186" s="615"/>
      <c r="F186" s="616"/>
      <c r="G186" s="617"/>
      <c r="H186" s="617"/>
      <c r="I186" s="614"/>
      <c r="J186" s="614"/>
      <c r="K186" s="618"/>
      <c r="L186" s="618"/>
      <c r="M186" s="614"/>
      <c r="N186" s="614"/>
    </row>
    <row r="187" spans="1:14" ht="15.75">
      <c r="A187" s="614"/>
      <c r="B187" s="614"/>
      <c r="C187" s="614"/>
      <c r="D187" s="614"/>
      <c r="E187" s="615"/>
      <c r="F187" s="616"/>
      <c r="G187" s="617"/>
      <c r="H187" s="617"/>
      <c r="I187" s="614"/>
      <c r="J187" s="614"/>
      <c r="K187" s="618"/>
      <c r="L187" s="618"/>
      <c r="M187" s="614"/>
      <c r="N187" s="614"/>
    </row>
    <row r="188" spans="1:14" ht="15.75">
      <c r="A188" s="614"/>
      <c r="B188" s="614"/>
      <c r="C188" s="614"/>
      <c r="D188" s="614"/>
      <c r="E188" s="615"/>
      <c r="F188" s="616"/>
      <c r="G188" s="617"/>
      <c r="H188" s="617"/>
      <c r="I188" s="614"/>
      <c r="J188" s="614"/>
      <c r="K188" s="618"/>
      <c r="L188" s="618"/>
      <c r="M188" s="614"/>
      <c r="N188" s="614"/>
    </row>
    <row r="189" spans="1:14" ht="15.75">
      <c r="A189" s="614"/>
      <c r="B189" s="614"/>
      <c r="C189" s="614"/>
      <c r="D189" s="614"/>
      <c r="E189" s="615"/>
      <c r="F189" s="616"/>
      <c r="G189" s="617"/>
      <c r="H189" s="617"/>
      <c r="I189" s="614"/>
      <c r="J189" s="614"/>
      <c r="K189" s="618"/>
      <c r="L189" s="618"/>
      <c r="M189" s="614"/>
      <c r="N189" s="614"/>
    </row>
    <row r="190" spans="1:14" ht="15.75">
      <c r="A190" s="614"/>
      <c r="B190" s="614"/>
      <c r="C190" s="614"/>
      <c r="D190" s="614"/>
      <c r="E190" s="615"/>
      <c r="F190" s="616"/>
      <c r="G190" s="617"/>
      <c r="H190" s="617"/>
      <c r="I190" s="614"/>
      <c r="J190" s="614"/>
      <c r="K190" s="618"/>
      <c r="L190" s="618"/>
      <c r="M190" s="614"/>
      <c r="N190" s="614"/>
    </row>
    <row r="191" spans="1:14" ht="15.75">
      <c r="A191" s="614"/>
      <c r="B191" s="614"/>
      <c r="C191" s="614"/>
      <c r="D191" s="614"/>
      <c r="E191" s="615"/>
      <c r="F191" s="616"/>
      <c r="G191" s="617"/>
      <c r="H191" s="617"/>
      <c r="I191" s="614"/>
      <c r="J191" s="614"/>
      <c r="K191" s="618"/>
      <c r="L191" s="618"/>
      <c r="M191" s="614"/>
      <c r="N191" s="614"/>
    </row>
    <row r="192" spans="1:14" ht="15.75">
      <c r="A192" s="614"/>
      <c r="B192" s="614"/>
      <c r="C192" s="614"/>
      <c r="D192" s="614"/>
      <c r="E192" s="615"/>
      <c r="F192" s="616"/>
      <c r="G192" s="617"/>
      <c r="H192" s="617"/>
      <c r="I192" s="614"/>
      <c r="J192" s="614"/>
      <c r="K192" s="618"/>
      <c r="L192" s="618"/>
      <c r="M192" s="614"/>
      <c r="N192" s="614"/>
    </row>
    <row r="193" spans="1:14" ht="15.75">
      <c r="A193" s="614"/>
      <c r="B193" s="614"/>
      <c r="C193" s="614"/>
      <c r="D193" s="614"/>
      <c r="E193" s="615"/>
      <c r="F193" s="616"/>
      <c r="G193" s="617"/>
      <c r="H193" s="617"/>
      <c r="I193" s="614"/>
      <c r="J193" s="614"/>
      <c r="K193" s="618"/>
      <c r="L193" s="618"/>
      <c r="M193" s="614"/>
      <c r="N193" s="614"/>
    </row>
    <row r="194" spans="1:14" ht="15.75">
      <c r="A194" s="614"/>
      <c r="B194" s="614"/>
      <c r="C194" s="614"/>
      <c r="D194" s="614"/>
      <c r="E194" s="615"/>
      <c r="F194" s="616"/>
      <c r="G194" s="617"/>
      <c r="H194" s="617"/>
      <c r="I194" s="614"/>
      <c r="J194" s="614"/>
      <c r="K194" s="618"/>
      <c r="L194" s="618"/>
      <c r="M194" s="614"/>
      <c r="N194" s="614"/>
    </row>
    <row r="195" spans="1:14" ht="15.75">
      <c r="A195" s="614"/>
      <c r="B195" s="614"/>
      <c r="C195" s="614"/>
      <c r="D195" s="614"/>
      <c r="E195" s="615"/>
      <c r="F195" s="616"/>
      <c r="G195" s="617"/>
      <c r="H195" s="617"/>
      <c r="I195" s="614"/>
      <c r="J195" s="614"/>
      <c r="K195" s="618"/>
      <c r="L195" s="618"/>
      <c r="M195" s="614"/>
      <c r="N195" s="614"/>
    </row>
    <row r="196" spans="1:14" ht="15.75">
      <c r="A196" s="614"/>
      <c r="B196" s="614"/>
      <c r="C196" s="614"/>
      <c r="D196" s="614"/>
      <c r="E196" s="615"/>
      <c r="F196" s="616"/>
      <c r="G196" s="617"/>
      <c r="H196" s="617"/>
      <c r="I196" s="614"/>
      <c r="J196" s="614"/>
      <c r="K196" s="618"/>
      <c r="L196" s="618"/>
      <c r="M196" s="614"/>
      <c r="N196" s="614"/>
    </row>
    <row r="197" spans="1:14" ht="15.75">
      <c r="A197" s="614"/>
      <c r="B197" s="614"/>
      <c r="C197" s="614"/>
      <c r="D197" s="614"/>
      <c r="E197" s="615"/>
      <c r="F197" s="616"/>
      <c r="G197" s="617"/>
      <c r="H197" s="617"/>
      <c r="I197" s="614"/>
      <c r="J197" s="614"/>
      <c r="K197" s="618"/>
      <c r="L197" s="618"/>
      <c r="M197" s="614"/>
      <c r="N197" s="614"/>
    </row>
    <row r="198" spans="1:14" ht="15.75">
      <c r="A198" s="614"/>
      <c r="B198" s="614"/>
      <c r="C198" s="614"/>
      <c r="D198" s="614"/>
      <c r="E198" s="615"/>
      <c r="F198" s="616"/>
      <c r="G198" s="617"/>
      <c r="H198" s="617"/>
      <c r="I198" s="614"/>
      <c r="J198" s="614"/>
      <c r="K198" s="618"/>
      <c r="L198" s="618"/>
      <c r="M198" s="614"/>
      <c r="N198" s="614"/>
    </row>
    <row r="199" spans="1:14" ht="15.75">
      <c r="A199" s="614"/>
      <c r="B199" s="614"/>
      <c r="C199" s="614"/>
      <c r="D199" s="614"/>
      <c r="E199" s="615"/>
      <c r="F199" s="616"/>
      <c r="G199" s="617"/>
      <c r="H199" s="617"/>
      <c r="I199" s="614"/>
      <c r="J199" s="614"/>
      <c r="K199" s="618"/>
      <c r="L199" s="618"/>
      <c r="M199" s="614"/>
      <c r="N199" s="614"/>
    </row>
    <row r="200" spans="1:14" ht="15.75">
      <c r="A200" s="614"/>
      <c r="B200" s="614"/>
      <c r="C200" s="614"/>
      <c r="D200" s="614"/>
      <c r="E200" s="615"/>
      <c r="F200" s="616"/>
      <c r="G200" s="617"/>
      <c r="H200" s="617"/>
      <c r="I200" s="614"/>
      <c r="J200" s="614"/>
      <c r="K200" s="618"/>
      <c r="L200" s="618"/>
      <c r="M200" s="614"/>
      <c r="N200" s="614"/>
    </row>
    <row r="201" spans="1:14" ht="15.75">
      <c r="A201" s="614"/>
      <c r="B201" s="614"/>
      <c r="C201" s="614"/>
      <c r="D201" s="614"/>
      <c r="E201" s="615"/>
      <c r="F201" s="616"/>
      <c r="G201" s="617"/>
      <c r="H201" s="617"/>
      <c r="I201" s="614"/>
      <c r="J201" s="614"/>
      <c r="K201" s="618"/>
      <c r="L201" s="618"/>
      <c r="M201" s="614"/>
      <c r="N201" s="614"/>
    </row>
    <row r="202" spans="1:14" ht="15.75">
      <c r="A202" s="614"/>
      <c r="B202" s="614"/>
      <c r="C202" s="614"/>
      <c r="D202" s="614"/>
      <c r="E202" s="615"/>
      <c r="F202" s="616"/>
      <c r="G202" s="617"/>
      <c r="H202" s="617"/>
      <c r="I202" s="614"/>
      <c r="J202" s="614"/>
      <c r="K202" s="618"/>
      <c r="L202" s="618"/>
      <c r="M202" s="614"/>
      <c r="N202" s="614"/>
    </row>
    <row r="203" spans="1:14" ht="15.75">
      <c r="A203" s="614"/>
      <c r="B203" s="614"/>
      <c r="C203" s="614"/>
      <c r="D203" s="614"/>
      <c r="E203" s="615"/>
      <c r="F203" s="616"/>
      <c r="G203" s="617"/>
      <c r="H203" s="617"/>
      <c r="I203" s="614"/>
      <c r="J203" s="614"/>
      <c r="K203" s="618"/>
      <c r="L203" s="618"/>
      <c r="M203" s="614"/>
      <c r="N203" s="614"/>
    </row>
    <row r="204" spans="1:14" ht="15.75">
      <c r="A204" s="614"/>
      <c r="B204" s="614"/>
      <c r="C204" s="614"/>
      <c r="D204" s="614"/>
      <c r="E204" s="615"/>
      <c r="F204" s="616"/>
      <c r="G204" s="617"/>
      <c r="H204" s="617"/>
      <c r="I204" s="614"/>
      <c r="J204" s="614"/>
      <c r="K204" s="618"/>
      <c r="L204" s="618"/>
      <c r="M204" s="614"/>
      <c r="N204" s="614"/>
    </row>
    <row r="205" spans="1:14" ht="15.75">
      <c r="A205" s="614"/>
      <c r="B205" s="614"/>
      <c r="C205" s="614"/>
      <c r="D205" s="614"/>
      <c r="E205" s="615"/>
      <c r="F205" s="616"/>
      <c r="G205" s="617"/>
      <c r="H205" s="617"/>
      <c r="I205" s="614"/>
      <c r="J205" s="614"/>
      <c r="K205" s="618"/>
      <c r="L205" s="618"/>
      <c r="M205" s="614"/>
      <c r="N205" s="614"/>
    </row>
    <row r="206" spans="1:14" ht="15.75">
      <c r="A206" s="614"/>
      <c r="B206" s="614"/>
      <c r="C206" s="614"/>
      <c r="D206" s="614"/>
      <c r="E206" s="615"/>
      <c r="F206" s="616"/>
      <c r="G206" s="617"/>
      <c r="H206" s="617"/>
      <c r="I206" s="614"/>
      <c r="J206" s="614"/>
      <c r="K206" s="618"/>
      <c r="L206" s="618"/>
      <c r="M206" s="614"/>
      <c r="N206" s="614"/>
    </row>
    <row r="207" spans="1:14" ht="15.75">
      <c r="A207" s="614"/>
      <c r="B207" s="614"/>
      <c r="C207" s="614"/>
      <c r="D207" s="614"/>
      <c r="E207" s="615"/>
      <c r="F207" s="616"/>
      <c r="G207" s="617"/>
      <c r="H207" s="617"/>
      <c r="I207" s="614"/>
      <c r="J207" s="614"/>
      <c r="K207" s="618"/>
      <c r="L207" s="618"/>
      <c r="M207" s="614"/>
      <c r="N207" s="614"/>
    </row>
    <row r="208" spans="1:14" ht="15.75">
      <c r="A208" s="614"/>
      <c r="B208" s="614"/>
      <c r="C208" s="614"/>
      <c r="D208" s="614"/>
      <c r="E208" s="615"/>
      <c r="F208" s="616"/>
      <c r="G208" s="617"/>
      <c r="H208" s="617"/>
      <c r="I208" s="614"/>
      <c r="J208" s="614"/>
      <c r="K208" s="618"/>
      <c r="L208" s="618"/>
      <c r="M208" s="614"/>
      <c r="N208" s="614"/>
    </row>
    <row r="209" spans="1:14" ht="15.75">
      <c r="A209" s="614"/>
      <c r="B209" s="614"/>
      <c r="C209" s="614"/>
      <c r="D209" s="614"/>
      <c r="E209" s="615"/>
      <c r="F209" s="616"/>
      <c r="G209" s="617"/>
      <c r="H209" s="617"/>
      <c r="I209" s="614"/>
      <c r="J209" s="614"/>
      <c r="K209" s="618"/>
      <c r="L209" s="618"/>
      <c r="M209" s="614"/>
      <c r="N209" s="614"/>
    </row>
    <row r="210" spans="1:14" ht="15.75">
      <c r="A210" s="614"/>
      <c r="B210" s="614"/>
      <c r="C210" s="614"/>
      <c r="D210" s="614"/>
      <c r="E210" s="615"/>
      <c r="F210" s="616"/>
      <c r="G210" s="617"/>
      <c r="H210" s="617"/>
      <c r="I210" s="614"/>
      <c r="J210" s="614"/>
      <c r="K210" s="618"/>
      <c r="L210" s="618"/>
      <c r="M210" s="614"/>
      <c r="N210" s="614"/>
    </row>
    <row r="211" spans="1:14" ht="15.75">
      <c r="A211" s="614"/>
      <c r="B211" s="614"/>
      <c r="C211" s="614"/>
      <c r="D211" s="614"/>
      <c r="E211" s="615"/>
      <c r="F211" s="616"/>
      <c r="G211" s="617"/>
      <c r="H211" s="617"/>
      <c r="I211" s="614"/>
      <c r="J211" s="614"/>
      <c r="K211" s="618"/>
      <c r="L211" s="618"/>
      <c r="M211" s="614"/>
      <c r="N211" s="614"/>
    </row>
    <row r="212" spans="1:14" ht="15.75">
      <c r="A212" s="614"/>
      <c r="B212" s="614"/>
      <c r="C212" s="614"/>
      <c r="D212" s="614"/>
      <c r="E212" s="615"/>
      <c r="F212" s="616"/>
      <c r="G212" s="617"/>
      <c r="H212" s="617"/>
      <c r="I212" s="614"/>
      <c r="J212" s="614"/>
      <c r="K212" s="618"/>
      <c r="L212" s="618"/>
      <c r="M212" s="614"/>
      <c r="N212" s="614"/>
    </row>
    <row r="213" spans="1:14" ht="15.75">
      <c r="A213" s="614"/>
      <c r="B213" s="614"/>
      <c r="C213" s="614"/>
      <c r="D213" s="614"/>
      <c r="E213" s="615"/>
      <c r="F213" s="616"/>
      <c r="G213" s="617"/>
      <c r="H213" s="617"/>
      <c r="I213" s="614"/>
      <c r="J213" s="614"/>
      <c r="K213" s="618"/>
      <c r="L213" s="618"/>
      <c r="M213" s="614"/>
      <c r="N213" s="614"/>
    </row>
    <row r="214" spans="1:14" ht="15.75">
      <c r="A214" s="614"/>
      <c r="B214" s="614"/>
      <c r="C214" s="614"/>
      <c r="D214" s="614"/>
      <c r="E214" s="615"/>
      <c r="F214" s="616"/>
      <c r="G214" s="617"/>
      <c r="H214" s="617"/>
      <c r="I214" s="614"/>
      <c r="J214" s="614"/>
      <c r="K214" s="618"/>
      <c r="L214" s="618"/>
      <c r="M214" s="614"/>
      <c r="N214" s="614"/>
    </row>
    <row r="215" spans="1:14" ht="15.75">
      <c r="A215" s="614"/>
      <c r="B215" s="614"/>
      <c r="C215" s="614"/>
      <c r="D215" s="614"/>
      <c r="E215" s="615"/>
      <c r="F215" s="616"/>
      <c r="G215" s="617"/>
      <c r="H215" s="617"/>
      <c r="I215" s="614"/>
      <c r="J215" s="614"/>
      <c r="K215" s="618"/>
      <c r="L215" s="618"/>
      <c r="M215" s="614"/>
      <c r="N215" s="614"/>
    </row>
    <row r="216" spans="1:14" ht="15.75">
      <c r="A216" s="614"/>
      <c r="B216" s="614"/>
      <c r="C216" s="614"/>
      <c r="D216" s="614"/>
      <c r="E216" s="615"/>
      <c r="F216" s="616"/>
      <c r="G216" s="617"/>
      <c r="H216" s="617"/>
      <c r="I216" s="614"/>
      <c r="J216" s="614"/>
      <c r="K216" s="618"/>
      <c r="L216" s="618"/>
      <c r="M216" s="614"/>
      <c r="N216" s="614"/>
    </row>
    <row r="217" spans="1:14" ht="15.75">
      <c r="A217" s="614"/>
      <c r="B217" s="614"/>
      <c r="C217" s="614"/>
      <c r="D217" s="614"/>
      <c r="E217" s="615"/>
      <c r="F217" s="616"/>
      <c r="G217" s="617"/>
      <c r="H217" s="617"/>
      <c r="I217" s="614"/>
      <c r="J217" s="614"/>
      <c r="K217" s="618"/>
      <c r="L217" s="618"/>
      <c r="M217" s="614"/>
      <c r="N217" s="614"/>
    </row>
    <row r="218" spans="1:14" ht="15.75">
      <c r="A218" s="614"/>
      <c r="B218" s="614"/>
      <c r="C218" s="614"/>
      <c r="D218" s="614"/>
      <c r="E218" s="615"/>
      <c r="F218" s="616"/>
      <c r="G218" s="617"/>
      <c r="H218" s="617"/>
      <c r="I218" s="614"/>
      <c r="J218" s="614"/>
      <c r="K218" s="618"/>
      <c r="L218" s="618"/>
      <c r="M218" s="614"/>
      <c r="N218" s="614"/>
    </row>
    <row r="219" spans="1:14" ht="15.75">
      <c r="A219" s="614"/>
      <c r="B219" s="614"/>
      <c r="C219" s="614"/>
      <c r="D219" s="614"/>
      <c r="E219" s="615"/>
      <c r="F219" s="616"/>
      <c r="G219" s="617"/>
      <c r="H219" s="617"/>
      <c r="I219" s="614"/>
      <c r="J219" s="614"/>
      <c r="K219" s="618"/>
      <c r="L219" s="618"/>
      <c r="M219" s="614"/>
      <c r="N219" s="614"/>
    </row>
    <row r="220" spans="1:14" ht="15.75">
      <c r="A220" s="614"/>
      <c r="B220" s="614"/>
      <c r="C220" s="614"/>
      <c r="D220" s="614"/>
      <c r="E220" s="615"/>
      <c r="F220" s="616"/>
      <c r="G220" s="617"/>
      <c r="H220" s="617"/>
      <c r="I220" s="614"/>
      <c r="J220" s="614"/>
      <c r="K220" s="618"/>
      <c r="L220" s="618"/>
      <c r="M220" s="614"/>
      <c r="N220" s="614"/>
    </row>
    <row r="221" spans="1:14" ht="15.75">
      <c r="A221" s="614"/>
      <c r="B221" s="614"/>
      <c r="C221" s="614"/>
      <c r="D221" s="614"/>
      <c r="E221" s="615"/>
      <c r="F221" s="616"/>
      <c r="G221" s="617"/>
      <c r="H221" s="617"/>
      <c r="I221" s="614"/>
      <c r="J221" s="614"/>
      <c r="K221" s="618"/>
      <c r="L221" s="618"/>
      <c r="M221" s="614"/>
      <c r="N221" s="614"/>
    </row>
    <row r="222" spans="1:14" ht="15.75">
      <c r="A222" s="614"/>
      <c r="B222" s="614"/>
      <c r="C222" s="614"/>
      <c r="D222" s="614"/>
      <c r="E222" s="615"/>
      <c r="F222" s="616"/>
      <c r="G222" s="617"/>
      <c r="H222" s="617"/>
      <c r="I222" s="614"/>
      <c r="J222" s="614"/>
      <c r="K222" s="618"/>
      <c r="L222" s="618"/>
      <c r="M222" s="614"/>
      <c r="N222" s="614"/>
    </row>
    <row r="223" spans="1:14" ht="15.75">
      <c r="A223" s="614"/>
      <c r="B223" s="614"/>
      <c r="C223" s="614"/>
      <c r="D223" s="614"/>
      <c r="E223" s="615"/>
      <c r="F223" s="616"/>
      <c r="G223" s="617"/>
      <c r="H223" s="617"/>
      <c r="I223" s="614"/>
      <c r="J223" s="614"/>
      <c r="K223" s="618"/>
      <c r="L223" s="618"/>
      <c r="M223" s="614"/>
      <c r="N223" s="614"/>
    </row>
    <row r="224" spans="1:14" ht="15.75">
      <c r="A224" s="614"/>
      <c r="B224" s="614"/>
      <c r="C224" s="614"/>
      <c r="D224" s="614"/>
      <c r="E224" s="615"/>
      <c r="F224" s="616"/>
      <c r="G224" s="617"/>
      <c r="H224" s="617"/>
      <c r="I224" s="614"/>
      <c r="J224" s="614"/>
      <c r="K224" s="618"/>
      <c r="L224" s="618"/>
      <c r="M224" s="614"/>
      <c r="N224" s="614"/>
    </row>
    <row r="225" spans="1:14" ht="15.75">
      <c r="A225" s="614"/>
      <c r="B225" s="614"/>
      <c r="C225" s="614"/>
      <c r="D225" s="614"/>
      <c r="E225" s="615"/>
      <c r="F225" s="616"/>
      <c r="G225" s="617"/>
      <c r="H225" s="617"/>
      <c r="I225" s="614"/>
      <c r="J225" s="614"/>
      <c r="K225" s="618"/>
      <c r="L225" s="618"/>
      <c r="M225" s="614"/>
      <c r="N225" s="614"/>
    </row>
    <row r="226" spans="1:14" ht="15.75">
      <c r="A226" s="614"/>
      <c r="B226" s="614"/>
      <c r="C226" s="614"/>
      <c r="D226" s="614"/>
      <c r="E226" s="615"/>
      <c r="F226" s="616"/>
      <c r="G226" s="617"/>
      <c r="H226" s="617"/>
      <c r="I226" s="614"/>
      <c r="J226" s="614"/>
      <c r="K226" s="618"/>
      <c r="L226" s="618"/>
      <c r="M226" s="614"/>
      <c r="N226" s="614"/>
    </row>
    <row r="227" spans="1:14" ht="15.75">
      <c r="A227" s="614"/>
      <c r="B227" s="614"/>
      <c r="C227" s="614"/>
      <c r="D227" s="614"/>
      <c r="E227" s="615"/>
      <c r="F227" s="616"/>
      <c r="G227" s="617"/>
      <c r="H227" s="617"/>
      <c r="I227" s="614"/>
      <c r="J227" s="614"/>
      <c r="K227" s="618"/>
      <c r="L227" s="618"/>
      <c r="M227" s="614"/>
      <c r="N227" s="614"/>
    </row>
    <row r="228" spans="1:14" ht="15.75">
      <c r="A228" s="614"/>
      <c r="B228" s="614"/>
      <c r="C228" s="614"/>
      <c r="D228" s="614"/>
      <c r="E228" s="615"/>
      <c r="F228" s="616"/>
      <c r="G228" s="617"/>
      <c r="H228" s="617"/>
      <c r="I228" s="614"/>
      <c r="J228" s="614"/>
      <c r="K228" s="618"/>
      <c r="L228" s="618"/>
      <c r="M228" s="614"/>
      <c r="N228" s="614"/>
    </row>
    <row r="229" spans="1:14" ht="15.75">
      <c r="A229" s="614"/>
      <c r="B229" s="614"/>
      <c r="C229" s="614"/>
      <c r="D229" s="614"/>
      <c r="E229" s="615"/>
      <c r="F229" s="616"/>
      <c r="G229" s="617"/>
      <c r="H229" s="617"/>
      <c r="I229" s="614"/>
      <c r="J229" s="614"/>
      <c r="K229" s="618"/>
      <c r="L229" s="618"/>
      <c r="M229" s="614"/>
      <c r="N229" s="614"/>
    </row>
    <row r="230" spans="1:14" ht="15.75">
      <c r="A230" s="614"/>
      <c r="B230" s="614"/>
      <c r="C230" s="614"/>
      <c r="D230" s="614"/>
      <c r="E230" s="615"/>
      <c r="F230" s="616"/>
      <c r="G230" s="617"/>
      <c r="H230" s="617"/>
      <c r="I230" s="614"/>
      <c r="J230" s="614"/>
      <c r="K230" s="618"/>
      <c r="L230" s="618"/>
      <c r="M230" s="614"/>
      <c r="N230" s="614"/>
    </row>
    <row r="231" spans="1:14" ht="15.75">
      <c r="A231" s="614"/>
      <c r="B231" s="614"/>
      <c r="C231" s="614"/>
      <c r="D231" s="614"/>
      <c r="E231" s="615"/>
      <c r="F231" s="616"/>
      <c r="G231" s="617"/>
      <c r="H231" s="617"/>
      <c r="I231" s="614"/>
      <c r="J231" s="614"/>
      <c r="K231" s="618"/>
      <c r="L231" s="618"/>
      <c r="M231" s="614"/>
      <c r="N231" s="614"/>
    </row>
    <row r="232" spans="1:14" ht="15.75">
      <c r="A232" s="614"/>
      <c r="B232" s="614"/>
      <c r="C232" s="614"/>
      <c r="D232" s="614"/>
      <c r="E232" s="615"/>
      <c r="F232" s="616"/>
      <c r="G232" s="617"/>
      <c r="H232" s="617"/>
      <c r="I232" s="614"/>
      <c r="J232" s="614"/>
      <c r="K232" s="618"/>
      <c r="L232" s="618"/>
      <c r="M232" s="614"/>
      <c r="N232" s="614"/>
    </row>
    <row r="233" spans="1:14" ht="15.75">
      <c r="A233" s="614"/>
      <c r="B233" s="614"/>
      <c r="C233" s="614"/>
      <c r="D233" s="614"/>
      <c r="E233" s="615"/>
      <c r="F233" s="616"/>
      <c r="G233" s="617"/>
      <c r="H233" s="617"/>
      <c r="I233" s="614"/>
      <c r="J233" s="614"/>
      <c r="K233" s="618"/>
      <c r="L233" s="618"/>
      <c r="M233" s="614"/>
      <c r="N233" s="614"/>
    </row>
    <row r="234" spans="1:14" ht="15.75">
      <c r="A234" s="614"/>
      <c r="B234" s="614"/>
      <c r="C234" s="614"/>
      <c r="D234" s="614"/>
      <c r="E234" s="615"/>
      <c r="F234" s="616"/>
      <c r="G234" s="617"/>
      <c r="H234" s="617"/>
      <c r="I234" s="614"/>
      <c r="J234" s="614"/>
      <c r="K234" s="618"/>
      <c r="L234" s="618"/>
      <c r="M234" s="614"/>
      <c r="N234" s="614"/>
    </row>
    <row r="235" spans="1:14" ht="15.75">
      <c r="A235" s="614"/>
      <c r="B235" s="614"/>
      <c r="C235" s="614"/>
      <c r="D235" s="614"/>
      <c r="E235" s="615"/>
      <c r="F235" s="616"/>
      <c r="G235" s="617"/>
      <c r="H235" s="617"/>
      <c r="I235" s="614"/>
      <c r="J235" s="614"/>
      <c r="K235" s="618"/>
      <c r="L235" s="618"/>
      <c r="M235" s="614"/>
      <c r="N235" s="614"/>
    </row>
    <row r="236" spans="1:14" ht="15.75">
      <c r="A236" s="614"/>
      <c r="B236" s="614"/>
      <c r="C236" s="614"/>
      <c r="D236" s="614"/>
      <c r="E236" s="615"/>
      <c r="F236" s="616"/>
      <c r="G236" s="617"/>
      <c r="H236" s="617"/>
      <c r="I236" s="614"/>
      <c r="J236" s="614"/>
      <c r="K236" s="618"/>
      <c r="L236" s="618"/>
      <c r="M236" s="614"/>
      <c r="N236" s="614"/>
    </row>
    <row r="237" spans="1:14" ht="15.75">
      <c r="A237" s="614"/>
      <c r="B237" s="614"/>
      <c r="C237" s="614"/>
      <c r="D237" s="614"/>
      <c r="E237" s="615"/>
      <c r="F237" s="616"/>
      <c r="G237" s="617"/>
      <c r="H237" s="617"/>
      <c r="I237" s="614"/>
      <c r="J237" s="614"/>
      <c r="K237" s="618"/>
      <c r="L237" s="618"/>
      <c r="M237" s="614"/>
      <c r="N237" s="614"/>
    </row>
    <row r="238" spans="1:14" ht="15.75">
      <c r="A238" s="614"/>
      <c r="B238" s="614"/>
      <c r="C238" s="614"/>
      <c r="D238" s="614"/>
      <c r="E238" s="615"/>
      <c r="F238" s="616"/>
      <c r="G238" s="617"/>
      <c r="H238" s="617"/>
      <c r="I238" s="614"/>
      <c r="J238" s="614"/>
      <c r="K238" s="618"/>
      <c r="L238" s="618"/>
      <c r="M238" s="614"/>
      <c r="N238" s="614"/>
    </row>
    <row r="239" spans="1:14" ht="15.75">
      <c r="A239" s="614"/>
      <c r="B239" s="614"/>
      <c r="C239" s="614"/>
      <c r="D239" s="614"/>
      <c r="E239" s="615"/>
      <c r="F239" s="616"/>
      <c r="G239" s="617"/>
      <c r="H239" s="617"/>
      <c r="I239" s="614"/>
      <c r="J239" s="614"/>
      <c r="K239" s="618"/>
      <c r="L239" s="618"/>
      <c r="M239" s="614"/>
      <c r="N239" s="614"/>
    </row>
    <row r="240" spans="1:14" ht="15.75">
      <c r="A240" s="614"/>
      <c r="B240" s="614"/>
      <c r="C240" s="614"/>
      <c r="D240" s="614"/>
      <c r="E240" s="615"/>
      <c r="F240" s="616"/>
      <c r="G240" s="617"/>
      <c r="H240" s="617"/>
      <c r="I240" s="614"/>
      <c r="J240" s="614"/>
      <c r="K240" s="618"/>
      <c r="L240" s="618"/>
      <c r="M240" s="614"/>
      <c r="N240" s="614"/>
    </row>
    <row r="241" spans="1:14" ht="15.75">
      <c r="A241" s="614"/>
      <c r="B241" s="614"/>
      <c r="C241" s="614"/>
      <c r="D241" s="614"/>
      <c r="E241" s="615"/>
      <c r="F241" s="616"/>
      <c r="G241" s="617"/>
      <c r="H241" s="617"/>
      <c r="I241" s="614"/>
      <c r="J241" s="614"/>
      <c r="K241" s="618"/>
      <c r="L241" s="618"/>
      <c r="M241" s="614"/>
      <c r="N241" s="614"/>
    </row>
    <row r="242" spans="1:14" ht="15.75">
      <c r="A242" s="614"/>
      <c r="B242" s="614"/>
      <c r="C242" s="614"/>
      <c r="D242" s="614"/>
      <c r="E242" s="615"/>
      <c r="F242" s="616"/>
      <c r="G242" s="617"/>
      <c r="H242" s="617"/>
      <c r="I242" s="614"/>
      <c r="J242" s="614"/>
      <c r="K242" s="618"/>
      <c r="L242" s="618"/>
      <c r="M242" s="614"/>
      <c r="N242" s="614"/>
    </row>
    <row r="243" spans="1:14" ht="15.75">
      <c r="A243" s="614"/>
      <c r="B243" s="614"/>
      <c r="C243" s="614"/>
      <c r="D243" s="614"/>
      <c r="E243" s="615"/>
      <c r="F243" s="616"/>
      <c r="G243" s="617"/>
      <c r="H243" s="617"/>
      <c r="I243" s="614"/>
      <c r="J243" s="614"/>
      <c r="K243" s="618"/>
      <c r="L243" s="618"/>
      <c r="M243" s="614"/>
      <c r="N243" s="614"/>
    </row>
    <row r="244" spans="1:14" ht="15.75">
      <c r="A244" s="614"/>
      <c r="B244" s="614"/>
      <c r="C244" s="614"/>
      <c r="D244" s="614"/>
      <c r="E244" s="615"/>
      <c r="F244" s="616"/>
      <c r="G244" s="617"/>
      <c r="H244" s="617"/>
      <c r="I244" s="614"/>
      <c r="J244" s="614"/>
      <c r="K244" s="618"/>
      <c r="L244" s="618"/>
      <c r="M244" s="614"/>
      <c r="N244" s="614"/>
    </row>
    <row r="245" spans="1:14" ht="15.75">
      <c r="A245" s="614"/>
      <c r="B245" s="614"/>
      <c r="C245" s="614"/>
      <c r="D245" s="614"/>
      <c r="E245" s="615"/>
      <c r="F245" s="616"/>
      <c r="G245" s="617"/>
      <c r="H245" s="617"/>
      <c r="I245" s="614"/>
      <c r="J245" s="614"/>
      <c r="K245" s="618"/>
      <c r="L245" s="618"/>
      <c r="M245" s="614"/>
      <c r="N245" s="614"/>
    </row>
    <row r="246" spans="1:14" ht="15.75">
      <c r="A246" s="614"/>
      <c r="B246" s="614"/>
      <c r="C246" s="614"/>
      <c r="D246" s="614"/>
      <c r="E246" s="615"/>
      <c r="F246" s="616"/>
      <c r="G246" s="617"/>
      <c r="H246" s="617"/>
      <c r="I246" s="614"/>
      <c r="J246" s="614"/>
      <c r="K246" s="618"/>
      <c r="L246" s="618"/>
      <c r="M246" s="614"/>
      <c r="N246" s="614"/>
    </row>
    <row r="247" spans="1:14" ht="15.75">
      <c r="A247" s="614"/>
      <c r="B247" s="614"/>
      <c r="C247" s="614"/>
      <c r="D247" s="614"/>
      <c r="E247" s="615"/>
      <c r="F247" s="616"/>
      <c r="G247" s="617"/>
      <c r="H247" s="617"/>
      <c r="I247" s="614"/>
      <c r="J247" s="614"/>
      <c r="K247" s="618"/>
      <c r="L247" s="618"/>
      <c r="M247" s="614"/>
      <c r="N247" s="614"/>
    </row>
    <row r="248" spans="1:14" ht="15.75">
      <c r="A248" s="614"/>
      <c r="B248" s="614"/>
      <c r="C248" s="614"/>
      <c r="D248" s="614"/>
      <c r="E248" s="615"/>
      <c r="F248" s="616"/>
      <c r="G248" s="617"/>
      <c r="H248" s="617"/>
      <c r="I248" s="614"/>
      <c r="J248" s="614"/>
      <c r="K248" s="618"/>
      <c r="L248" s="618"/>
      <c r="M248" s="614"/>
      <c r="N248" s="614"/>
    </row>
    <row r="249" spans="1:14" ht="15.75">
      <c r="A249" s="614"/>
      <c r="B249" s="614"/>
      <c r="C249" s="614"/>
      <c r="D249" s="614"/>
      <c r="E249" s="615"/>
      <c r="F249" s="616"/>
      <c r="G249" s="617"/>
      <c r="H249" s="617"/>
      <c r="I249" s="614"/>
      <c r="J249" s="614"/>
      <c r="K249" s="618"/>
      <c r="L249" s="618"/>
      <c r="M249" s="614"/>
      <c r="N249" s="614"/>
    </row>
    <row r="250" spans="1:14" ht="15.75">
      <c r="A250" s="614"/>
      <c r="B250" s="614"/>
      <c r="C250" s="614"/>
      <c r="D250" s="614"/>
      <c r="E250" s="615"/>
      <c r="F250" s="616"/>
      <c r="G250" s="617"/>
      <c r="H250" s="617"/>
      <c r="I250" s="614"/>
      <c r="J250" s="614"/>
      <c r="K250" s="618"/>
      <c r="L250" s="618"/>
      <c r="M250" s="614"/>
      <c r="N250" s="614"/>
    </row>
    <row r="251" spans="1:14" ht="15.75">
      <c r="A251" s="614"/>
      <c r="B251" s="614"/>
      <c r="C251" s="614"/>
      <c r="D251" s="614"/>
      <c r="E251" s="615"/>
      <c r="F251" s="616"/>
      <c r="G251" s="617"/>
      <c r="H251" s="617"/>
      <c r="I251" s="614"/>
      <c r="J251" s="614"/>
      <c r="K251" s="618"/>
      <c r="L251" s="618"/>
      <c r="M251" s="614"/>
      <c r="N251" s="614"/>
    </row>
    <row r="252" spans="1:14" ht="15.75">
      <c r="A252" s="614"/>
      <c r="B252" s="614"/>
      <c r="C252" s="614"/>
      <c r="D252" s="614"/>
      <c r="E252" s="615"/>
      <c r="F252" s="616"/>
      <c r="G252" s="617"/>
      <c r="H252" s="617"/>
      <c r="I252" s="614"/>
      <c r="J252" s="614"/>
      <c r="K252" s="618"/>
      <c r="L252" s="618"/>
      <c r="M252" s="614"/>
      <c r="N252" s="614"/>
    </row>
    <row r="253" spans="1:14" ht="15.75">
      <c r="A253" s="614"/>
      <c r="B253" s="614"/>
      <c r="C253" s="614"/>
      <c r="D253" s="614"/>
      <c r="E253" s="615"/>
      <c r="F253" s="616"/>
      <c r="G253" s="617"/>
      <c r="H253" s="617"/>
      <c r="I253" s="614"/>
      <c r="J253" s="614"/>
      <c r="K253" s="618"/>
      <c r="L253" s="618"/>
      <c r="M253" s="614"/>
      <c r="N253" s="614"/>
    </row>
    <row r="254" spans="1:14" ht="15.75">
      <c r="A254" s="614"/>
      <c r="B254" s="614"/>
      <c r="C254" s="614"/>
      <c r="D254" s="614"/>
      <c r="E254" s="615"/>
      <c r="F254" s="616"/>
      <c r="G254" s="617"/>
      <c r="H254" s="617"/>
      <c r="I254" s="614"/>
      <c r="J254" s="614"/>
      <c r="K254" s="618"/>
      <c r="L254" s="618"/>
      <c r="M254" s="614"/>
      <c r="N254" s="614"/>
    </row>
    <row r="255" spans="1:14" ht="15.75">
      <c r="A255" s="614"/>
      <c r="B255" s="614"/>
      <c r="C255" s="614"/>
      <c r="D255" s="614"/>
      <c r="E255" s="615"/>
      <c r="F255" s="616"/>
      <c r="G255" s="617"/>
      <c r="H255" s="617"/>
      <c r="I255" s="614"/>
      <c r="J255" s="614"/>
      <c r="K255" s="618"/>
      <c r="L255" s="618"/>
      <c r="M255" s="614"/>
      <c r="N255" s="614"/>
    </row>
    <row r="256" spans="1:14" ht="15.75">
      <c r="A256" s="614"/>
      <c r="B256" s="614"/>
      <c r="C256" s="614"/>
      <c r="D256" s="614"/>
      <c r="E256" s="615"/>
      <c r="F256" s="616"/>
      <c r="G256" s="617"/>
      <c r="H256" s="617"/>
      <c r="I256" s="614"/>
      <c r="J256" s="614"/>
      <c r="K256" s="618"/>
      <c r="L256" s="618"/>
      <c r="M256" s="614"/>
      <c r="N256" s="614"/>
    </row>
    <row r="257" spans="1:14" ht="15.75">
      <c r="A257" s="614"/>
      <c r="B257" s="614"/>
      <c r="C257" s="614"/>
      <c r="D257" s="614"/>
      <c r="E257" s="615"/>
      <c r="F257" s="616"/>
      <c r="G257" s="617"/>
      <c r="H257" s="617"/>
      <c r="I257" s="614"/>
      <c r="J257" s="614"/>
      <c r="K257" s="618"/>
      <c r="L257" s="618"/>
      <c r="M257" s="614"/>
      <c r="N257" s="614"/>
    </row>
    <row r="258" spans="1:14" ht="15.75">
      <c r="A258" s="614"/>
      <c r="B258" s="614"/>
      <c r="C258" s="614"/>
      <c r="D258" s="614"/>
      <c r="E258" s="615"/>
      <c r="F258" s="616"/>
      <c r="G258" s="617"/>
      <c r="H258" s="617"/>
      <c r="I258" s="614"/>
      <c r="J258" s="614"/>
      <c r="K258" s="618"/>
      <c r="L258" s="618"/>
      <c r="M258" s="614"/>
      <c r="N258" s="614"/>
    </row>
    <row r="259" spans="1:14" ht="15.75">
      <c r="A259" s="614"/>
      <c r="B259" s="614"/>
      <c r="C259" s="614"/>
      <c r="D259" s="614"/>
      <c r="E259" s="615"/>
      <c r="F259" s="616"/>
      <c r="G259" s="617"/>
      <c r="H259" s="617"/>
      <c r="I259" s="614"/>
      <c r="J259" s="614"/>
      <c r="K259" s="618"/>
      <c r="L259" s="618"/>
      <c r="M259" s="614"/>
      <c r="N259" s="614"/>
    </row>
    <row r="260" spans="1:14" ht="15.75">
      <c r="A260" s="614"/>
      <c r="B260" s="614"/>
      <c r="C260" s="614"/>
      <c r="D260" s="614"/>
      <c r="E260" s="615"/>
      <c r="F260" s="616"/>
      <c r="G260" s="617"/>
      <c r="H260" s="617"/>
      <c r="I260" s="614"/>
      <c r="J260" s="614"/>
      <c r="K260" s="618"/>
      <c r="L260" s="618"/>
      <c r="M260" s="614"/>
      <c r="N260" s="614"/>
    </row>
    <row r="261" spans="1:14" ht="15.75">
      <c r="A261" s="614"/>
      <c r="B261" s="614"/>
      <c r="C261" s="614"/>
      <c r="D261" s="614"/>
      <c r="E261" s="615"/>
      <c r="F261" s="616"/>
      <c r="G261" s="617"/>
      <c r="H261" s="617"/>
      <c r="I261" s="614"/>
      <c r="J261" s="614"/>
      <c r="K261" s="618"/>
      <c r="L261" s="618"/>
      <c r="M261" s="614"/>
      <c r="N261" s="614"/>
    </row>
    <row r="262" spans="1:14" ht="15.75">
      <c r="A262" s="614"/>
      <c r="B262" s="614"/>
      <c r="C262" s="614"/>
      <c r="D262" s="614"/>
      <c r="E262" s="615"/>
      <c r="F262" s="616"/>
      <c r="G262" s="617"/>
      <c r="H262" s="617"/>
      <c r="I262" s="614"/>
      <c r="J262" s="614"/>
      <c r="K262" s="618"/>
      <c r="L262" s="618"/>
      <c r="M262" s="614"/>
      <c r="N262" s="614"/>
    </row>
    <row r="263" spans="1:14" ht="15.75">
      <c r="A263" s="614"/>
      <c r="B263" s="614"/>
      <c r="C263" s="614"/>
      <c r="D263" s="614"/>
      <c r="E263" s="615"/>
      <c r="F263" s="616"/>
      <c r="G263" s="617"/>
      <c r="H263" s="617"/>
      <c r="I263" s="614"/>
      <c r="J263" s="614"/>
      <c r="K263" s="618"/>
      <c r="L263" s="618"/>
      <c r="M263" s="614"/>
      <c r="N263" s="614"/>
    </row>
    <row r="264" spans="1:14" ht="15.75">
      <c r="A264" s="614"/>
      <c r="B264" s="614"/>
      <c r="C264" s="614"/>
      <c r="D264" s="614"/>
      <c r="E264" s="615"/>
      <c r="F264" s="616"/>
      <c r="G264" s="617"/>
      <c r="H264" s="617"/>
      <c r="I264" s="614"/>
      <c r="J264" s="614"/>
      <c r="K264" s="618"/>
      <c r="L264" s="618"/>
      <c r="M264" s="614"/>
      <c r="N264" s="614"/>
    </row>
    <row r="265" spans="1:14" ht="15.75">
      <c r="A265" s="614"/>
      <c r="B265" s="614"/>
      <c r="C265" s="614"/>
      <c r="D265" s="614"/>
      <c r="E265" s="615"/>
      <c r="F265" s="616"/>
      <c r="G265" s="617"/>
      <c r="H265" s="617"/>
      <c r="I265" s="614"/>
      <c r="J265" s="614"/>
      <c r="K265" s="618"/>
      <c r="L265" s="618"/>
      <c r="M265" s="614"/>
      <c r="N265" s="614"/>
    </row>
    <row r="266" spans="1:14" ht="15.75">
      <c r="A266" s="614"/>
      <c r="B266" s="614"/>
      <c r="C266" s="614"/>
      <c r="D266" s="614"/>
      <c r="E266" s="615"/>
      <c r="F266" s="616"/>
      <c r="G266" s="617"/>
      <c r="H266" s="617"/>
      <c r="I266" s="614"/>
      <c r="J266" s="614"/>
      <c r="K266" s="618"/>
      <c r="L266" s="618"/>
      <c r="M266" s="614"/>
      <c r="N266" s="614"/>
    </row>
    <row r="267" spans="1:14" ht="15.75">
      <c r="A267" s="614"/>
      <c r="B267" s="614"/>
      <c r="C267" s="614"/>
      <c r="D267" s="614"/>
      <c r="E267" s="615"/>
      <c r="F267" s="616"/>
      <c r="G267" s="617"/>
      <c r="H267" s="617"/>
      <c r="I267" s="614"/>
      <c r="J267" s="614"/>
      <c r="K267" s="618"/>
      <c r="L267" s="618"/>
      <c r="M267" s="614"/>
      <c r="N267" s="614"/>
    </row>
    <row r="268" spans="1:14" ht="15.75">
      <c r="A268" s="614"/>
      <c r="B268" s="614"/>
      <c r="C268" s="614"/>
      <c r="D268" s="614"/>
      <c r="E268" s="615"/>
      <c r="F268" s="616"/>
      <c r="G268" s="617"/>
      <c r="H268" s="617"/>
      <c r="I268" s="614"/>
      <c r="J268" s="614"/>
      <c r="K268" s="618"/>
      <c r="L268" s="618"/>
      <c r="M268" s="614"/>
      <c r="N268" s="614"/>
    </row>
    <row r="269" spans="1:14" ht="15.75">
      <c r="A269" s="614"/>
      <c r="B269" s="614"/>
      <c r="C269" s="614"/>
      <c r="D269" s="614"/>
      <c r="E269" s="615"/>
      <c r="F269" s="616"/>
      <c r="G269" s="617"/>
      <c r="H269" s="617"/>
      <c r="I269" s="614"/>
      <c r="J269" s="614"/>
      <c r="K269" s="618"/>
      <c r="L269" s="618"/>
      <c r="M269" s="614"/>
      <c r="N269" s="614"/>
    </row>
    <row r="270" spans="1:14" ht="15.75">
      <c r="A270" s="614"/>
      <c r="B270" s="614"/>
      <c r="C270" s="614"/>
      <c r="D270" s="614"/>
      <c r="E270" s="615"/>
      <c r="F270" s="616"/>
      <c r="G270" s="617"/>
      <c r="H270" s="617"/>
      <c r="I270" s="614"/>
      <c r="J270" s="614"/>
      <c r="K270" s="618"/>
      <c r="L270" s="618"/>
      <c r="M270" s="614"/>
      <c r="N270" s="614"/>
    </row>
    <row r="271" spans="1:14" ht="15.75">
      <c r="A271" s="614"/>
      <c r="B271" s="614"/>
      <c r="C271" s="614"/>
      <c r="D271" s="614"/>
      <c r="E271" s="615"/>
      <c r="F271" s="616"/>
      <c r="G271" s="617"/>
      <c r="H271" s="617"/>
      <c r="I271" s="614"/>
      <c r="J271" s="614"/>
      <c r="K271" s="618"/>
      <c r="L271" s="618"/>
      <c r="M271" s="614"/>
      <c r="N271" s="614"/>
    </row>
    <row r="272" spans="1:14" ht="15.75">
      <c r="A272" s="614"/>
      <c r="B272" s="614"/>
      <c r="C272" s="614"/>
      <c r="D272" s="614"/>
      <c r="E272" s="615"/>
      <c r="F272" s="616"/>
      <c r="G272" s="617"/>
      <c r="H272" s="617"/>
      <c r="I272" s="614"/>
      <c r="J272" s="614"/>
      <c r="K272" s="618"/>
      <c r="L272" s="618"/>
      <c r="M272" s="614"/>
      <c r="N272" s="614"/>
    </row>
    <row r="273" spans="1:14" ht="15.75">
      <c r="A273" s="614"/>
      <c r="B273" s="614"/>
      <c r="C273" s="614"/>
      <c r="D273" s="614"/>
      <c r="E273" s="615"/>
      <c r="F273" s="616"/>
      <c r="G273" s="617"/>
      <c r="H273" s="617"/>
      <c r="I273" s="614"/>
      <c r="J273" s="614"/>
      <c r="K273" s="618"/>
      <c r="L273" s="618"/>
      <c r="M273" s="614"/>
      <c r="N273" s="614"/>
    </row>
    <row r="274" spans="1:14" ht="15.75">
      <c r="A274" s="614"/>
      <c r="B274" s="614"/>
      <c r="C274" s="614"/>
      <c r="D274" s="614"/>
      <c r="E274" s="615"/>
      <c r="F274" s="616"/>
      <c r="G274" s="617"/>
      <c r="H274" s="617"/>
      <c r="I274" s="614"/>
      <c r="J274" s="614"/>
      <c r="K274" s="618"/>
      <c r="L274" s="618"/>
      <c r="M274" s="614"/>
      <c r="N274" s="614"/>
    </row>
    <row r="275" spans="1:14" ht="15.75">
      <c r="A275" s="614"/>
      <c r="B275" s="614"/>
      <c r="C275" s="614"/>
      <c r="D275" s="614"/>
      <c r="E275" s="615"/>
      <c r="F275" s="616"/>
      <c r="G275" s="617"/>
      <c r="H275" s="617"/>
      <c r="I275" s="614"/>
      <c r="J275" s="614"/>
      <c r="K275" s="618"/>
      <c r="L275" s="618"/>
      <c r="M275" s="614"/>
      <c r="N275" s="614"/>
    </row>
    <row r="276" spans="1:14" ht="15.75">
      <c r="A276" s="614"/>
      <c r="B276" s="614"/>
      <c r="C276" s="614"/>
      <c r="D276" s="614"/>
      <c r="E276" s="615"/>
      <c r="F276" s="616"/>
      <c r="G276" s="617"/>
      <c r="H276" s="617"/>
      <c r="I276" s="614"/>
      <c r="J276" s="614"/>
      <c r="K276" s="618"/>
      <c r="L276" s="618"/>
      <c r="M276" s="614"/>
      <c r="N276" s="614"/>
    </row>
    <row r="277" spans="1:14" ht="15.75">
      <c r="A277" s="614"/>
      <c r="B277" s="614"/>
      <c r="C277" s="614"/>
      <c r="D277" s="614"/>
      <c r="E277" s="615"/>
      <c r="F277" s="616"/>
      <c r="G277" s="617"/>
      <c r="H277" s="617"/>
      <c r="I277" s="614"/>
      <c r="J277" s="614"/>
      <c r="K277" s="618"/>
      <c r="L277" s="618"/>
      <c r="M277" s="614"/>
      <c r="N277" s="614"/>
    </row>
    <row r="278" spans="1:14" ht="15.75">
      <c r="A278" s="614"/>
      <c r="B278" s="614"/>
      <c r="C278" s="614"/>
      <c r="D278" s="614"/>
      <c r="E278" s="615"/>
      <c r="F278" s="616"/>
      <c r="G278" s="617"/>
      <c r="H278" s="617"/>
      <c r="I278" s="614"/>
      <c r="J278" s="614"/>
      <c r="K278" s="618"/>
      <c r="L278" s="618"/>
      <c r="M278" s="614"/>
      <c r="N278" s="614"/>
    </row>
    <row r="279" spans="1:14" ht="15.75">
      <c r="A279" s="614"/>
      <c r="B279" s="614"/>
      <c r="C279" s="614"/>
      <c r="D279" s="614"/>
      <c r="E279" s="615"/>
      <c r="F279" s="616"/>
      <c r="G279" s="617"/>
      <c r="H279" s="617"/>
      <c r="I279" s="614"/>
      <c r="J279" s="614"/>
      <c r="K279" s="618"/>
      <c r="L279" s="618"/>
      <c r="M279" s="614"/>
      <c r="N279" s="614"/>
    </row>
    <row r="280" spans="1:14" ht="15.75">
      <c r="A280" s="614"/>
      <c r="B280" s="614"/>
      <c r="C280" s="614"/>
      <c r="D280" s="614"/>
      <c r="E280" s="615"/>
      <c r="F280" s="616"/>
      <c r="G280" s="617"/>
      <c r="H280" s="617"/>
      <c r="I280" s="614"/>
      <c r="J280" s="614"/>
      <c r="K280" s="618"/>
      <c r="L280" s="618"/>
      <c r="M280" s="614"/>
      <c r="N280" s="614"/>
    </row>
    <row r="281" spans="1:14" ht="15.75">
      <c r="A281" s="614"/>
      <c r="B281" s="614"/>
      <c r="C281" s="614"/>
      <c r="D281" s="614"/>
      <c r="E281" s="615"/>
      <c r="F281" s="616"/>
      <c r="G281" s="617"/>
      <c r="H281" s="617"/>
      <c r="I281" s="614"/>
      <c r="J281" s="614"/>
      <c r="K281" s="618"/>
      <c r="L281" s="618"/>
      <c r="M281" s="614"/>
      <c r="N281" s="614"/>
    </row>
    <row r="282" spans="1:14" ht="15.75">
      <c r="A282" s="614"/>
      <c r="B282" s="614"/>
      <c r="C282" s="614"/>
      <c r="D282" s="614"/>
      <c r="E282" s="615"/>
      <c r="F282" s="616"/>
      <c r="G282" s="617"/>
      <c r="H282" s="617"/>
      <c r="I282" s="614"/>
      <c r="J282" s="614"/>
      <c r="K282" s="618"/>
      <c r="L282" s="618"/>
      <c r="M282" s="614"/>
      <c r="N282" s="614"/>
    </row>
    <row r="283" spans="1:14" ht="15.75">
      <c r="A283" s="614"/>
      <c r="B283" s="614"/>
      <c r="C283" s="614"/>
      <c r="D283" s="614"/>
      <c r="E283" s="615"/>
      <c r="F283" s="616"/>
      <c r="G283" s="617"/>
      <c r="H283" s="617"/>
      <c r="I283" s="614"/>
      <c r="J283" s="614"/>
      <c r="K283" s="618"/>
      <c r="L283" s="618"/>
      <c r="M283" s="614"/>
      <c r="N283" s="614"/>
    </row>
    <row r="284" spans="1:14" ht="15.75">
      <c r="A284" s="614"/>
      <c r="B284" s="614"/>
      <c r="C284" s="614"/>
      <c r="D284" s="614"/>
      <c r="E284" s="615"/>
      <c r="F284" s="616"/>
      <c r="G284" s="617"/>
      <c r="H284" s="617"/>
      <c r="I284" s="614"/>
      <c r="J284" s="614"/>
      <c r="K284" s="618"/>
      <c r="L284" s="618"/>
      <c r="M284" s="614"/>
      <c r="N284" s="614"/>
    </row>
    <row r="285" spans="1:14" ht="15.75">
      <c r="A285" s="614"/>
      <c r="B285" s="614"/>
      <c r="C285" s="614"/>
      <c r="D285" s="614"/>
      <c r="E285" s="615"/>
      <c r="F285" s="616"/>
      <c r="G285" s="617"/>
      <c r="H285" s="617"/>
      <c r="I285" s="614"/>
      <c r="J285" s="614"/>
      <c r="K285" s="618"/>
      <c r="L285" s="618"/>
      <c r="M285" s="614"/>
      <c r="N285" s="614"/>
    </row>
    <row r="286" spans="1:14" ht="15.75">
      <c r="A286" s="614"/>
      <c r="B286" s="614"/>
      <c r="C286" s="614"/>
      <c r="D286" s="614"/>
      <c r="E286" s="615"/>
      <c r="F286" s="616"/>
      <c r="G286" s="617"/>
      <c r="H286" s="617"/>
      <c r="I286" s="614"/>
      <c r="J286" s="614"/>
      <c r="K286" s="618"/>
      <c r="L286" s="618"/>
      <c r="M286" s="614"/>
      <c r="N286" s="614"/>
    </row>
    <row r="287" spans="1:14" ht="15.75">
      <c r="A287" s="614"/>
      <c r="B287" s="614"/>
      <c r="C287" s="614"/>
      <c r="D287" s="614"/>
      <c r="E287" s="615"/>
      <c r="F287" s="616"/>
      <c r="G287" s="617"/>
      <c r="H287" s="617"/>
      <c r="I287" s="614"/>
      <c r="J287" s="614"/>
      <c r="K287" s="618"/>
      <c r="L287" s="618"/>
      <c r="M287" s="614"/>
      <c r="N287" s="614"/>
    </row>
    <row r="288" spans="1:14" ht="15.75">
      <c r="A288" s="614"/>
      <c r="B288" s="614"/>
      <c r="C288" s="614"/>
      <c r="D288" s="614"/>
      <c r="E288" s="615"/>
      <c r="F288" s="616"/>
      <c r="G288" s="617"/>
      <c r="H288" s="617"/>
      <c r="I288" s="614"/>
      <c r="J288" s="614"/>
      <c r="K288" s="618"/>
      <c r="L288" s="618"/>
      <c r="M288" s="614"/>
      <c r="N288" s="614"/>
    </row>
    <row r="289" spans="1:14" ht="15.75">
      <c r="A289" s="614"/>
      <c r="B289" s="614"/>
      <c r="C289" s="614"/>
      <c r="D289" s="614"/>
      <c r="E289" s="615"/>
      <c r="F289" s="616"/>
      <c r="G289" s="617"/>
      <c r="H289" s="617"/>
      <c r="I289" s="614"/>
      <c r="J289" s="614"/>
      <c r="K289" s="618"/>
      <c r="L289" s="618"/>
      <c r="M289" s="614"/>
      <c r="N289" s="614"/>
    </row>
    <row r="290" spans="1:14" ht="15.75">
      <c r="A290" s="614"/>
      <c r="B290" s="614"/>
      <c r="C290" s="614"/>
      <c r="D290" s="614"/>
      <c r="E290" s="615"/>
      <c r="F290" s="616"/>
      <c r="G290" s="617"/>
      <c r="H290" s="617"/>
      <c r="I290" s="614"/>
      <c r="J290" s="614"/>
      <c r="K290" s="618"/>
      <c r="L290" s="618"/>
      <c r="M290" s="614"/>
      <c r="N290" s="614"/>
    </row>
    <row r="291" spans="1:14" ht="15.75">
      <c r="A291" s="614"/>
      <c r="B291" s="614"/>
      <c r="C291" s="614"/>
      <c r="D291" s="614"/>
      <c r="E291" s="615"/>
      <c r="F291" s="616"/>
      <c r="G291" s="617"/>
      <c r="H291" s="617"/>
      <c r="I291" s="614"/>
      <c r="J291" s="614"/>
      <c r="K291" s="618"/>
      <c r="L291" s="618"/>
      <c r="M291" s="614"/>
      <c r="N291" s="614"/>
    </row>
    <row r="292" spans="1:14" ht="15.75">
      <c r="A292" s="614"/>
      <c r="B292" s="614"/>
      <c r="C292" s="614"/>
      <c r="D292" s="614"/>
      <c r="E292" s="615"/>
      <c r="F292" s="616"/>
      <c r="G292" s="617"/>
      <c r="H292" s="617"/>
      <c r="I292" s="614"/>
      <c r="J292" s="614"/>
      <c r="K292" s="618"/>
      <c r="L292" s="618"/>
      <c r="M292" s="614"/>
      <c r="N292" s="614"/>
    </row>
    <row r="293" spans="1:14" ht="15.75">
      <c r="A293" s="614"/>
      <c r="B293" s="614"/>
      <c r="C293" s="614"/>
      <c r="D293" s="614"/>
      <c r="E293" s="615"/>
      <c r="F293" s="616"/>
      <c r="G293" s="617"/>
      <c r="H293" s="617"/>
      <c r="I293" s="614"/>
      <c r="J293" s="614"/>
      <c r="K293" s="618"/>
      <c r="L293" s="618"/>
      <c r="M293" s="614"/>
      <c r="N293" s="614"/>
    </row>
    <row r="294" spans="1:14" ht="15.75">
      <c r="A294" s="614"/>
      <c r="B294" s="614"/>
      <c r="C294" s="614"/>
      <c r="D294" s="614"/>
      <c r="E294" s="615"/>
      <c r="F294" s="616"/>
      <c r="G294" s="617"/>
      <c r="H294" s="617"/>
      <c r="I294" s="614"/>
      <c r="J294" s="614"/>
      <c r="K294" s="618"/>
      <c r="L294" s="618"/>
      <c r="M294" s="614"/>
      <c r="N294" s="614"/>
    </row>
    <row r="295" spans="1:14" ht="15.75">
      <c r="A295" s="614"/>
      <c r="B295" s="614"/>
      <c r="C295" s="614"/>
      <c r="D295" s="614"/>
      <c r="E295" s="615"/>
      <c r="F295" s="616"/>
      <c r="G295" s="617"/>
      <c r="H295" s="617"/>
      <c r="I295" s="614"/>
      <c r="J295" s="614"/>
      <c r="K295" s="618"/>
      <c r="L295" s="618"/>
      <c r="M295" s="614"/>
      <c r="N295" s="614"/>
    </row>
    <row r="296" spans="1:14" ht="15.75">
      <c r="A296" s="614"/>
      <c r="B296" s="614"/>
      <c r="C296" s="614"/>
      <c r="D296" s="614"/>
      <c r="E296" s="615"/>
      <c r="F296" s="616"/>
      <c r="G296" s="617"/>
      <c r="H296" s="617"/>
      <c r="I296" s="614"/>
      <c r="J296" s="614"/>
      <c r="K296" s="618"/>
      <c r="L296" s="618"/>
      <c r="M296" s="614"/>
      <c r="N296" s="614"/>
    </row>
    <row r="297" spans="1:14" ht="15.75">
      <c r="A297" s="614"/>
      <c r="B297" s="614"/>
      <c r="C297" s="614"/>
      <c r="D297" s="614"/>
      <c r="E297" s="615"/>
      <c r="F297" s="616"/>
      <c r="G297" s="617"/>
      <c r="H297" s="617"/>
      <c r="I297" s="614"/>
      <c r="J297" s="614"/>
      <c r="K297" s="618"/>
      <c r="L297" s="618"/>
      <c r="M297" s="614"/>
      <c r="N297" s="614"/>
    </row>
    <row r="298" spans="1:14" ht="15.75">
      <c r="A298" s="614"/>
      <c r="B298" s="614"/>
      <c r="C298" s="614"/>
      <c r="D298" s="614"/>
      <c r="E298" s="615"/>
      <c r="F298" s="616"/>
      <c r="G298" s="617"/>
      <c r="H298" s="617"/>
      <c r="I298" s="614"/>
      <c r="J298" s="614"/>
      <c r="K298" s="618"/>
      <c r="L298" s="618"/>
      <c r="M298" s="614"/>
      <c r="N298" s="614"/>
    </row>
    <row r="299" spans="1:14" ht="15.75">
      <c r="A299" s="614"/>
      <c r="B299" s="614"/>
      <c r="C299" s="614"/>
      <c r="D299" s="614"/>
      <c r="E299" s="615"/>
      <c r="F299" s="616"/>
      <c r="G299" s="617"/>
      <c r="H299" s="617"/>
      <c r="I299" s="614"/>
      <c r="J299" s="614"/>
      <c r="K299" s="618"/>
      <c r="L299" s="618"/>
      <c r="M299" s="614"/>
      <c r="N299" s="614"/>
    </row>
    <row r="300" spans="1:14" ht="15.75">
      <c r="A300" s="614"/>
      <c r="B300" s="614"/>
      <c r="C300" s="614"/>
      <c r="D300" s="614"/>
      <c r="E300" s="615"/>
      <c r="F300" s="616"/>
      <c r="G300" s="617"/>
      <c r="H300" s="617"/>
      <c r="I300" s="614"/>
      <c r="J300" s="614"/>
      <c r="K300" s="618"/>
      <c r="L300" s="618"/>
      <c r="M300" s="614"/>
      <c r="N300" s="614"/>
    </row>
    <row r="301" spans="1:14" ht="15.75">
      <c r="A301" s="614"/>
      <c r="B301" s="614"/>
      <c r="C301" s="614"/>
      <c r="D301" s="614"/>
      <c r="E301" s="615"/>
      <c r="F301" s="616"/>
      <c r="G301" s="617"/>
      <c r="H301" s="617"/>
      <c r="I301" s="614"/>
      <c r="J301" s="614"/>
      <c r="K301" s="618"/>
      <c r="L301" s="618"/>
      <c r="M301" s="614"/>
      <c r="N301" s="614"/>
    </row>
    <row r="302" spans="1:14" ht="15.75">
      <c r="A302" s="614"/>
      <c r="B302" s="614"/>
      <c r="C302" s="614"/>
      <c r="D302" s="614"/>
      <c r="E302" s="615"/>
      <c r="F302" s="616"/>
      <c r="G302" s="617"/>
      <c r="H302" s="617"/>
      <c r="I302" s="614"/>
      <c r="J302" s="614"/>
      <c r="K302" s="618"/>
      <c r="L302" s="618"/>
      <c r="M302" s="614"/>
      <c r="N302" s="614"/>
    </row>
    <row r="303" spans="1:14" ht="15.75">
      <c r="A303" s="614"/>
      <c r="B303" s="614"/>
      <c r="C303" s="614"/>
      <c r="D303" s="614"/>
      <c r="E303" s="615"/>
      <c r="F303" s="616"/>
      <c r="G303" s="617"/>
      <c r="H303" s="617"/>
      <c r="I303" s="614"/>
      <c r="J303" s="614"/>
      <c r="K303" s="618"/>
      <c r="L303" s="618"/>
      <c r="M303" s="614"/>
      <c r="N303" s="614"/>
    </row>
    <row r="304" spans="1:14" ht="15.75">
      <c r="A304" s="614"/>
      <c r="B304" s="614"/>
      <c r="C304" s="614"/>
      <c r="D304" s="614"/>
      <c r="E304" s="615"/>
      <c r="F304" s="616"/>
      <c r="G304" s="617"/>
      <c r="H304" s="617"/>
      <c r="I304" s="614"/>
      <c r="J304" s="614"/>
      <c r="K304" s="618"/>
      <c r="L304" s="618"/>
      <c r="M304" s="614"/>
      <c r="N304" s="614"/>
    </row>
    <row r="305" spans="1:14" ht="15.75">
      <c r="A305" s="614"/>
      <c r="B305" s="614"/>
      <c r="C305" s="614"/>
      <c r="D305" s="614"/>
      <c r="E305" s="615"/>
      <c r="F305" s="616"/>
      <c r="G305" s="617"/>
      <c r="H305" s="617"/>
      <c r="I305" s="614"/>
      <c r="J305" s="614"/>
      <c r="K305" s="618"/>
      <c r="L305" s="618"/>
      <c r="M305" s="614"/>
      <c r="N305" s="614"/>
    </row>
    <row r="306" spans="1:14" ht="15.75">
      <c r="A306" s="614"/>
      <c r="B306" s="614"/>
      <c r="C306" s="614"/>
      <c r="D306" s="614"/>
      <c r="E306" s="615"/>
      <c r="F306" s="616"/>
      <c r="G306" s="617"/>
      <c r="H306" s="617"/>
      <c r="I306" s="614"/>
      <c r="J306" s="614"/>
      <c r="K306" s="618"/>
      <c r="L306" s="618"/>
      <c r="M306" s="614"/>
      <c r="N306" s="614"/>
    </row>
    <row r="307" spans="1:14" ht="15.75">
      <c r="A307" s="614"/>
      <c r="B307" s="614"/>
      <c r="C307" s="614"/>
      <c r="D307" s="614"/>
      <c r="E307" s="615"/>
      <c r="F307" s="616"/>
      <c r="G307" s="617"/>
      <c r="H307" s="617"/>
      <c r="I307" s="614"/>
      <c r="J307" s="614"/>
      <c r="K307" s="618"/>
      <c r="L307" s="618"/>
      <c r="M307" s="614"/>
      <c r="N307" s="614"/>
    </row>
    <row r="308" spans="1:14" ht="15.75">
      <c r="A308" s="614"/>
      <c r="B308" s="614"/>
      <c r="C308" s="614"/>
      <c r="D308" s="614"/>
      <c r="E308" s="615"/>
      <c r="F308" s="616"/>
      <c r="G308" s="617"/>
      <c r="H308" s="617"/>
      <c r="I308" s="614"/>
      <c r="J308" s="614"/>
      <c r="K308" s="618"/>
      <c r="L308" s="618"/>
      <c r="M308" s="614"/>
      <c r="N308" s="614"/>
    </row>
    <row r="309" spans="1:14" ht="15.75">
      <c r="A309" s="614"/>
      <c r="B309" s="614"/>
      <c r="C309" s="614"/>
      <c r="D309" s="614"/>
      <c r="E309" s="615"/>
      <c r="F309" s="616"/>
      <c r="G309" s="617"/>
      <c r="H309" s="617"/>
      <c r="I309" s="614"/>
      <c r="J309" s="614"/>
      <c r="K309" s="618"/>
      <c r="L309" s="618"/>
      <c r="M309" s="614"/>
      <c r="N309" s="614"/>
    </row>
    <row r="310" spans="1:14" ht="15.75">
      <c r="A310" s="614"/>
      <c r="B310" s="614"/>
      <c r="C310" s="614"/>
      <c r="D310" s="614"/>
      <c r="E310" s="615"/>
      <c r="F310" s="616"/>
      <c r="G310" s="617"/>
      <c r="H310" s="617"/>
      <c r="I310" s="614"/>
      <c r="J310" s="614"/>
      <c r="K310" s="618"/>
      <c r="L310" s="618"/>
      <c r="M310" s="614"/>
      <c r="N310" s="614"/>
    </row>
    <row r="311" spans="1:14" ht="15.75">
      <c r="A311" s="614"/>
      <c r="B311" s="614"/>
      <c r="C311" s="614"/>
      <c r="D311" s="614"/>
      <c r="E311" s="615"/>
      <c r="F311" s="616"/>
      <c r="G311" s="617"/>
      <c r="H311" s="617"/>
      <c r="I311" s="614"/>
      <c r="J311" s="614"/>
      <c r="K311" s="618"/>
      <c r="L311" s="618"/>
      <c r="M311" s="614"/>
      <c r="N311" s="614"/>
    </row>
    <row r="312" spans="1:14" ht="15.75">
      <c r="A312" s="614"/>
      <c r="B312" s="614"/>
      <c r="C312" s="614"/>
      <c r="D312" s="614"/>
      <c r="E312" s="615"/>
      <c r="F312" s="616"/>
      <c r="G312" s="617"/>
      <c r="H312" s="617"/>
      <c r="I312" s="614"/>
      <c r="J312" s="614"/>
      <c r="K312" s="618"/>
      <c r="L312" s="618"/>
      <c r="M312" s="614"/>
      <c r="N312" s="614"/>
    </row>
    <row r="313" spans="1:14" ht="15.75">
      <c r="A313" s="614"/>
      <c r="B313" s="614"/>
      <c r="C313" s="614"/>
      <c r="D313" s="614"/>
      <c r="E313" s="615"/>
      <c r="F313" s="616"/>
      <c r="G313" s="617"/>
      <c r="H313" s="617"/>
      <c r="I313" s="614"/>
      <c r="J313" s="614"/>
      <c r="K313" s="618"/>
      <c r="L313" s="618"/>
      <c r="M313" s="614"/>
      <c r="N313" s="614"/>
    </row>
    <row r="314" spans="1:14" ht="15.75">
      <c r="A314" s="614"/>
      <c r="B314" s="614"/>
      <c r="C314" s="614"/>
      <c r="D314" s="614"/>
      <c r="E314" s="615"/>
      <c r="F314" s="616"/>
      <c r="G314" s="617"/>
      <c r="H314" s="617"/>
      <c r="I314" s="614"/>
      <c r="J314" s="614"/>
      <c r="K314" s="618"/>
      <c r="L314" s="618"/>
      <c r="M314" s="614"/>
      <c r="N314" s="614"/>
    </row>
    <row r="315" spans="1:14" ht="15.75">
      <c r="A315" s="614"/>
      <c r="B315" s="614"/>
      <c r="C315" s="614"/>
      <c r="D315" s="614"/>
      <c r="E315" s="615"/>
      <c r="F315" s="616"/>
      <c r="G315" s="617"/>
      <c r="H315" s="617"/>
      <c r="I315" s="614"/>
      <c r="J315" s="614"/>
      <c r="K315" s="618"/>
      <c r="L315" s="618"/>
      <c r="M315" s="614"/>
      <c r="N315" s="614"/>
    </row>
    <row r="316" spans="1:14" ht="15.75">
      <c r="A316" s="614"/>
      <c r="B316" s="614"/>
      <c r="C316" s="614"/>
      <c r="D316" s="614"/>
      <c r="E316" s="615"/>
      <c r="F316" s="616"/>
      <c r="G316" s="617"/>
      <c r="H316" s="617"/>
      <c r="I316" s="614"/>
      <c r="J316" s="614"/>
      <c r="K316" s="618"/>
      <c r="L316" s="618"/>
      <c r="M316" s="614"/>
      <c r="N316" s="614"/>
    </row>
    <row r="317" spans="1:14" ht="15.75">
      <c r="A317" s="614"/>
      <c r="B317" s="614"/>
      <c r="C317" s="614"/>
      <c r="D317" s="614"/>
      <c r="E317" s="615"/>
      <c r="F317" s="616"/>
      <c r="G317" s="617"/>
      <c r="H317" s="617"/>
      <c r="I317" s="614"/>
      <c r="J317" s="614"/>
      <c r="K317" s="618"/>
      <c r="L317" s="618"/>
      <c r="M317" s="614"/>
      <c r="N317" s="614"/>
    </row>
    <row r="318" spans="1:14" ht="15.75">
      <c r="A318" s="614"/>
      <c r="B318" s="614"/>
      <c r="C318" s="614"/>
      <c r="D318" s="614"/>
      <c r="E318" s="615"/>
      <c r="F318" s="616"/>
      <c r="G318" s="617"/>
      <c r="H318" s="617"/>
      <c r="I318" s="614"/>
      <c r="J318" s="614"/>
      <c r="K318" s="618"/>
      <c r="L318" s="618"/>
      <c r="M318" s="614"/>
      <c r="N318" s="614"/>
    </row>
    <row r="319" spans="1:14" ht="15.75">
      <c r="A319" s="614"/>
      <c r="B319" s="614"/>
      <c r="C319" s="614"/>
      <c r="D319" s="614"/>
      <c r="E319" s="615"/>
      <c r="F319" s="616"/>
      <c r="G319" s="617"/>
      <c r="H319" s="617"/>
      <c r="I319" s="614"/>
      <c r="J319" s="614"/>
      <c r="K319" s="618"/>
      <c r="L319" s="618"/>
      <c r="M319" s="614"/>
      <c r="N319" s="614"/>
    </row>
    <row r="320" spans="1:14" ht="15.75">
      <c r="A320" s="614"/>
      <c r="B320" s="614"/>
      <c r="C320" s="614"/>
      <c r="D320" s="614"/>
      <c r="E320" s="615"/>
      <c r="F320" s="616"/>
      <c r="G320" s="617"/>
      <c r="H320" s="617"/>
      <c r="I320" s="614"/>
      <c r="J320" s="614"/>
      <c r="K320" s="618"/>
      <c r="L320" s="618"/>
      <c r="M320" s="614"/>
      <c r="N320" s="614"/>
    </row>
    <row r="321" spans="1:14" ht="15.75">
      <c r="A321" s="614"/>
      <c r="B321" s="614"/>
      <c r="C321" s="614"/>
      <c r="D321" s="614"/>
      <c r="E321" s="615"/>
      <c r="F321" s="616"/>
      <c r="G321" s="617"/>
      <c r="H321" s="617"/>
      <c r="I321" s="614"/>
      <c r="J321" s="614"/>
      <c r="K321" s="618"/>
      <c r="L321" s="618"/>
      <c r="M321" s="614"/>
      <c r="N321" s="614"/>
    </row>
    <row r="322" spans="1:14" ht="15.75">
      <c r="A322" s="614"/>
      <c r="B322" s="614"/>
      <c r="C322" s="614"/>
      <c r="D322" s="614"/>
      <c r="E322" s="615"/>
      <c r="F322" s="616"/>
      <c r="G322" s="617"/>
      <c r="H322" s="617"/>
      <c r="I322" s="614"/>
      <c r="J322" s="614"/>
      <c r="K322" s="618"/>
      <c r="L322" s="618"/>
      <c r="M322" s="614"/>
      <c r="N322" s="614"/>
    </row>
    <row r="323" spans="1:14" ht="15.75">
      <c r="A323" s="614"/>
      <c r="B323" s="614"/>
      <c r="C323" s="614"/>
      <c r="D323" s="614"/>
      <c r="E323" s="615"/>
      <c r="F323" s="616"/>
      <c r="G323" s="617"/>
      <c r="H323" s="617"/>
      <c r="I323" s="614"/>
      <c r="J323" s="614"/>
      <c r="K323" s="618"/>
      <c r="L323" s="618"/>
      <c r="M323" s="614"/>
      <c r="N323" s="614"/>
    </row>
    <row r="324" spans="1:14" ht="15.75">
      <c r="A324" s="614"/>
      <c r="B324" s="614"/>
      <c r="C324" s="614"/>
      <c r="D324" s="614"/>
      <c r="E324" s="615"/>
      <c r="F324" s="616"/>
      <c r="G324" s="617"/>
      <c r="H324" s="617"/>
      <c r="I324" s="614"/>
      <c r="J324" s="614"/>
      <c r="K324" s="618"/>
      <c r="L324" s="618"/>
      <c r="M324" s="614"/>
      <c r="N324" s="614"/>
    </row>
    <row r="325" spans="1:14" ht="15.75">
      <c r="A325" s="614"/>
      <c r="B325" s="614"/>
      <c r="C325" s="614"/>
      <c r="D325" s="614"/>
      <c r="E325" s="615"/>
      <c r="F325" s="616"/>
      <c r="G325" s="617"/>
      <c r="H325" s="617"/>
      <c r="I325" s="614"/>
      <c r="J325" s="614"/>
      <c r="K325" s="618"/>
      <c r="L325" s="618"/>
      <c r="M325" s="614"/>
      <c r="N325" s="614"/>
    </row>
    <row r="326" spans="1:14" ht="15.75">
      <c r="A326" s="614"/>
      <c r="B326" s="614"/>
      <c r="C326" s="614"/>
      <c r="D326" s="614"/>
      <c r="E326" s="615"/>
      <c r="F326" s="616"/>
      <c r="G326" s="617"/>
      <c r="H326" s="617"/>
      <c r="I326" s="614"/>
      <c r="J326" s="614"/>
      <c r="K326" s="618"/>
      <c r="L326" s="618"/>
      <c r="M326" s="614"/>
      <c r="N326" s="614"/>
    </row>
    <row r="327" spans="1:14" ht="15.75">
      <c r="A327" s="614"/>
      <c r="B327" s="614"/>
      <c r="C327" s="614"/>
      <c r="D327" s="614"/>
      <c r="E327" s="615"/>
      <c r="F327" s="616"/>
      <c r="G327" s="617"/>
      <c r="H327" s="617"/>
      <c r="I327" s="614"/>
      <c r="J327" s="614"/>
      <c r="K327" s="618"/>
      <c r="L327" s="618"/>
      <c r="M327" s="614"/>
      <c r="N327" s="614"/>
    </row>
    <row r="328" spans="1:14" ht="15.75">
      <c r="A328" s="614"/>
      <c r="B328" s="614"/>
      <c r="C328" s="614"/>
      <c r="D328" s="614"/>
      <c r="E328" s="615"/>
      <c r="F328" s="616"/>
      <c r="G328" s="617"/>
      <c r="H328" s="617"/>
      <c r="I328" s="614"/>
      <c r="J328" s="614"/>
      <c r="K328" s="618"/>
      <c r="L328" s="618"/>
      <c r="M328" s="614"/>
      <c r="N328" s="614"/>
    </row>
    <row r="329" spans="1:14" ht="15.75">
      <c r="A329" s="614"/>
      <c r="B329" s="614"/>
      <c r="C329" s="614"/>
      <c r="D329" s="614"/>
      <c r="E329" s="615"/>
      <c r="F329" s="616"/>
      <c r="G329" s="617"/>
      <c r="H329" s="617"/>
      <c r="I329" s="614"/>
      <c r="J329" s="614"/>
      <c r="K329" s="618"/>
      <c r="L329" s="618"/>
      <c r="M329" s="614"/>
      <c r="N329" s="614"/>
    </row>
    <row r="330" spans="1:14" ht="15.75">
      <c r="A330" s="614"/>
      <c r="B330" s="614"/>
      <c r="C330" s="614"/>
      <c r="D330" s="614"/>
      <c r="E330" s="615"/>
      <c r="F330" s="616"/>
      <c r="G330" s="617"/>
      <c r="H330" s="617"/>
      <c r="I330" s="614"/>
      <c r="J330" s="614"/>
      <c r="K330" s="618"/>
      <c r="L330" s="618"/>
      <c r="M330" s="614"/>
      <c r="N330" s="614"/>
    </row>
    <row r="331" spans="1:14" ht="15.75">
      <c r="A331" s="614"/>
      <c r="B331" s="614"/>
      <c r="C331" s="614"/>
      <c r="D331" s="614"/>
      <c r="E331" s="615"/>
      <c r="F331" s="616"/>
      <c r="G331" s="617"/>
      <c r="H331" s="617"/>
      <c r="I331" s="614"/>
      <c r="J331" s="614"/>
      <c r="K331" s="618"/>
      <c r="L331" s="618"/>
      <c r="M331" s="614"/>
      <c r="N331" s="614"/>
    </row>
    <row r="332" spans="1:14" ht="15.75">
      <c r="A332" s="614"/>
      <c r="B332" s="614"/>
      <c r="C332" s="614"/>
      <c r="D332" s="614"/>
      <c r="E332" s="615"/>
      <c r="F332" s="616"/>
      <c r="G332" s="617"/>
      <c r="H332" s="617"/>
      <c r="I332" s="614"/>
      <c r="J332" s="614"/>
      <c r="K332" s="618"/>
      <c r="L332" s="618"/>
      <c r="M332" s="614"/>
      <c r="N332" s="614"/>
    </row>
    <row r="333" spans="1:14" ht="15.75">
      <c r="A333" s="614"/>
      <c r="B333" s="614"/>
      <c r="C333" s="614"/>
      <c r="D333" s="614"/>
      <c r="E333" s="615"/>
      <c r="F333" s="616"/>
      <c r="G333" s="617"/>
      <c r="H333" s="617"/>
      <c r="I333" s="614"/>
      <c r="J333" s="614"/>
      <c r="K333" s="618"/>
      <c r="L333" s="618"/>
      <c r="M333" s="614"/>
      <c r="N333" s="614"/>
    </row>
    <row r="334" spans="1:14" ht="15.75">
      <c r="A334" s="614"/>
      <c r="B334" s="614"/>
      <c r="C334" s="614"/>
      <c r="D334" s="614"/>
      <c r="E334" s="615"/>
      <c r="F334" s="616"/>
      <c r="G334" s="617"/>
      <c r="H334" s="617"/>
      <c r="I334" s="614"/>
      <c r="J334" s="614"/>
      <c r="K334" s="618"/>
      <c r="L334" s="618"/>
      <c r="M334" s="614"/>
      <c r="N334" s="614"/>
    </row>
    <row r="335" spans="1:14" ht="15.75">
      <c r="A335" s="614"/>
      <c r="B335" s="614"/>
      <c r="C335" s="614"/>
      <c r="D335" s="614"/>
      <c r="E335" s="615"/>
      <c r="F335" s="616"/>
      <c r="G335" s="617"/>
      <c r="H335" s="617"/>
      <c r="I335" s="614"/>
      <c r="J335" s="614"/>
      <c r="K335" s="618"/>
      <c r="L335" s="618"/>
      <c r="M335" s="614"/>
      <c r="N335" s="614"/>
    </row>
    <row r="336" spans="1:14" ht="15.75">
      <c r="A336" s="614"/>
      <c r="B336" s="614"/>
      <c r="C336" s="614"/>
      <c r="D336" s="614"/>
      <c r="E336" s="615"/>
      <c r="F336" s="616"/>
      <c r="G336" s="617"/>
      <c r="H336" s="617"/>
      <c r="I336" s="614"/>
      <c r="J336" s="614"/>
      <c r="K336" s="618"/>
      <c r="L336" s="618"/>
      <c r="M336" s="614"/>
      <c r="N336" s="614"/>
    </row>
    <row r="337" spans="1:14" ht="15.75">
      <c r="A337" s="614"/>
      <c r="B337" s="614"/>
      <c r="C337" s="614"/>
      <c r="D337" s="614"/>
      <c r="E337" s="615"/>
      <c r="F337" s="616"/>
      <c r="G337" s="617"/>
      <c r="H337" s="617"/>
      <c r="I337" s="614"/>
      <c r="J337" s="614"/>
      <c r="K337" s="618"/>
      <c r="L337" s="618"/>
      <c r="M337" s="614"/>
      <c r="N337" s="614"/>
    </row>
    <row r="338" spans="1:14" ht="15.75">
      <c r="A338" s="614"/>
      <c r="B338" s="614"/>
      <c r="C338" s="614"/>
      <c r="D338" s="614"/>
      <c r="E338" s="615"/>
      <c r="F338" s="616"/>
      <c r="G338" s="617"/>
      <c r="H338" s="617"/>
      <c r="I338" s="614"/>
      <c r="J338" s="614"/>
      <c r="K338" s="618"/>
      <c r="L338" s="618"/>
      <c r="M338" s="614"/>
      <c r="N338" s="614"/>
    </row>
    <row r="339" spans="1:14" ht="15.75">
      <c r="A339" s="614"/>
      <c r="B339" s="614"/>
      <c r="C339" s="614"/>
      <c r="D339" s="614"/>
      <c r="E339" s="615"/>
      <c r="F339" s="616"/>
      <c r="G339" s="617"/>
      <c r="H339" s="617"/>
      <c r="I339" s="614"/>
      <c r="J339" s="614"/>
      <c r="K339" s="618"/>
      <c r="L339" s="618"/>
      <c r="M339" s="614"/>
      <c r="N339" s="614"/>
    </row>
    <row r="340" spans="1:14" ht="15.75">
      <c r="A340" s="614"/>
      <c r="B340" s="614"/>
      <c r="C340" s="614"/>
      <c r="D340" s="614"/>
      <c r="E340" s="615"/>
      <c r="F340" s="616"/>
      <c r="G340" s="617"/>
      <c r="H340" s="617"/>
      <c r="I340" s="614"/>
      <c r="J340" s="614"/>
      <c r="K340" s="618"/>
      <c r="L340" s="618"/>
      <c r="M340" s="614"/>
      <c r="N340" s="614"/>
    </row>
    <row r="341" spans="1:14" ht="15.75">
      <c r="A341" s="614"/>
      <c r="B341" s="614"/>
      <c r="C341" s="614"/>
      <c r="D341" s="614"/>
      <c r="E341" s="615"/>
      <c r="F341" s="616"/>
      <c r="G341" s="617"/>
      <c r="H341" s="617"/>
      <c r="I341" s="614"/>
      <c r="J341" s="614"/>
      <c r="K341" s="618"/>
      <c r="L341" s="618"/>
      <c r="M341" s="614"/>
      <c r="N341" s="614"/>
    </row>
    <row r="342" spans="1:14" ht="15.75">
      <c r="A342" s="614"/>
      <c r="B342" s="614"/>
      <c r="C342" s="614"/>
      <c r="D342" s="614"/>
      <c r="E342" s="615"/>
      <c r="F342" s="616"/>
      <c r="G342" s="617"/>
      <c r="H342" s="617"/>
      <c r="I342" s="614"/>
      <c r="J342" s="614"/>
      <c r="K342" s="618"/>
      <c r="L342" s="618"/>
      <c r="M342" s="614"/>
      <c r="N342" s="614"/>
    </row>
    <row r="343" spans="1:14" ht="15.75">
      <c r="A343" s="614"/>
      <c r="B343" s="614"/>
      <c r="C343" s="614"/>
      <c r="D343" s="614"/>
      <c r="E343" s="615"/>
      <c r="F343" s="616"/>
      <c r="G343" s="617"/>
      <c r="H343" s="617"/>
      <c r="I343" s="614"/>
      <c r="J343" s="614"/>
      <c r="K343" s="618"/>
      <c r="L343" s="618"/>
      <c r="M343" s="614"/>
      <c r="N343" s="614"/>
    </row>
    <row r="344" spans="1:14" ht="15.75">
      <c r="A344" s="614"/>
      <c r="B344" s="614"/>
      <c r="C344" s="614"/>
      <c r="D344" s="614"/>
      <c r="E344" s="615"/>
      <c r="F344" s="616"/>
      <c r="G344" s="617"/>
      <c r="H344" s="617"/>
      <c r="I344" s="614"/>
      <c r="J344" s="614"/>
      <c r="K344" s="618"/>
      <c r="L344" s="618"/>
      <c r="M344" s="614"/>
      <c r="N344" s="614"/>
    </row>
    <row r="345" spans="1:14" ht="15.75">
      <c r="A345" s="614"/>
      <c r="B345" s="614"/>
      <c r="C345" s="614"/>
      <c r="D345" s="614"/>
      <c r="E345" s="615"/>
      <c r="F345" s="616"/>
      <c r="G345" s="617"/>
      <c r="H345" s="617"/>
      <c r="I345" s="614"/>
      <c r="J345" s="614"/>
      <c r="K345" s="618"/>
      <c r="L345" s="618"/>
      <c r="M345" s="614"/>
      <c r="N345" s="614"/>
    </row>
    <row r="346" spans="1:14" ht="15.75">
      <c r="A346" s="614"/>
      <c r="B346" s="614"/>
      <c r="C346" s="614"/>
      <c r="D346" s="614"/>
      <c r="E346" s="615"/>
      <c r="F346" s="616"/>
      <c r="G346" s="617"/>
      <c r="H346" s="617"/>
      <c r="I346" s="614"/>
      <c r="J346" s="614"/>
      <c r="K346" s="618"/>
      <c r="L346" s="618"/>
      <c r="M346" s="614"/>
      <c r="N346" s="614"/>
    </row>
    <row r="347" spans="1:14" ht="15.75">
      <c r="A347" s="614"/>
      <c r="B347" s="614"/>
      <c r="C347" s="614"/>
      <c r="D347" s="614"/>
      <c r="E347" s="615"/>
      <c r="F347" s="616"/>
      <c r="G347" s="617"/>
      <c r="H347" s="617"/>
      <c r="I347" s="614"/>
      <c r="J347" s="614"/>
      <c r="K347" s="618"/>
      <c r="L347" s="618"/>
      <c r="M347" s="614"/>
      <c r="N347" s="614"/>
    </row>
    <row r="348" spans="1:14" ht="15.75">
      <c r="A348" s="614"/>
      <c r="B348" s="614"/>
      <c r="C348" s="614"/>
      <c r="D348" s="614"/>
      <c r="E348" s="615"/>
      <c r="F348" s="616"/>
      <c r="G348" s="617"/>
      <c r="H348" s="617"/>
      <c r="I348" s="614"/>
      <c r="J348" s="614"/>
      <c r="K348" s="618"/>
      <c r="L348" s="618"/>
      <c r="M348" s="614"/>
      <c r="N348" s="614"/>
    </row>
    <row r="349" spans="1:14" ht="15.75">
      <c r="A349" s="614"/>
      <c r="B349" s="614"/>
      <c r="C349" s="614"/>
      <c r="D349" s="614"/>
      <c r="E349" s="615"/>
      <c r="F349" s="616"/>
      <c r="G349" s="617"/>
      <c r="H349" s="617"/>
      <c r="I349" s="614"/>
      <c r="J349" s="614"/>
      <c r="K349" s="618"/>
      <c r="L349" s="618"/>
      <c r="M349" s="614"/>
      <c r="N349" s="614"/>
    </row>
    <row r="350" spans="1:14" ht="15.75">
      <c r="A350" s="614"/>
      <c r="B350" s="614"/>
      <c r="C350" s="614"/>
      <c r="D350" s="614"/>
      <c r="E350" s="615"/>
      <c r="F350" s="616"/>
      <c r="G350" s="617"/>
      <c r="H350" s="617"/>
      <c r="I350" s="614"/>
      <c r="J350" s="614"/>
      <c r="K350" s="618"/>
      <c r="L350" s="618"/>
      <c r="M350" s="614"/>
      <c r="N350" s="614"/>
    </row>
    <row r="351" spans="1:14" ht="15.75">
      <c r="A351" s="614"/>
      <c r="B351" s="614"/>
      <c r="C351" s="614"/>
      <c r="D351" s="614"/>
      <c r="E351" s="615"/>
      <c r="F351" s="616"/>
      <c r="G351" s="617"/>
      <c r="H351" s="617"/>
      <c r="I351" s="614"/>
      <c r="J351" s="614"/>
      <c r="K351" s="618"/>
      <c r="L351" s="618"/>
      <c r="M351" s="614"/>
      <c r="N351" s="614"/>
    </row>
    <row r="352" spans="1:14" ht="15.75">
      <c r="A352" s="614"/>
      <c r="B352" s="614"/>
      <c r="C352" s="614"/>
      <c r="D352" s="614"/>
      <c r="E352" s="615"/>
      <c r="F352" s="616"/>
      <c r="G352" s="617"/>
      <c r="H352" s="617"/>
      <c r="I352" s="614"/>
      <c r="J352" s="614"/>
      <c r="K352" s="618"/>
      <c r="L352" s="618"/>
      <c r="M352" s="614"/>
      <c r="N352" s="614"/>
    </row>
    <row r="353" spans="1:14" ht="15.75">
      <c r="A353" s="614"/>
      <c r="B353" s="614"/>
      <c r="C353" s="614"/>
      <c r="D353" s="614"/>
      <c r="E353" s="615"/>
      <c r="F353" s="616"/>
      <c r="G353" s="617"/>
      <c r="H353" s="617"/>
      <c r="I353" s="614"/>
      <c r="J353" s="614"/>
      <c r="K353" s="618"/>
      <c r="L353" s="618"/>
      <c r="M353" s="614"/>
      <c r="N353" s="614"/>
    </row>
    <row r="354" spans="1:14" ht="15.75">
      <c r="A354" s="614"/>
      <c r="B354" s="614"/>
      <c r="C354" s="614"/>
      <c r="D354" s="614"/>
      <c r="E354" s="615"/>
      <c r="F354" s="616"/>
      <c r="G354" s="617"/>
      <c r="H354" s="617"/>
      <c r="I354" s="614"/>
      <c r="J354" s="614"/>
      <c r="K354" s="618"/>
      <c r="L354" s="618"/>
      <c r="M354" s="614"/>
      <c r="N354" s="614"/>
    </row>
    <row r="355" spans="1:14" ht="15.75">
      <c r="A355" s="614"/>
      <c r="B355" s="614"/>
      <c r="C355" s="614"/>
      <c r="D355" s="614"/>
      <c r="E355" s="615"/>
      <c r="F355" s="616"/>
      <c r="G355" s="617"/>
      <c r="H355" s="617"/>
      <c r="I355" s="614"/>
      <c r="J355" s="614"/>
      <c r="K355" s="618"/>
      <c r="L355" s="618"/>
      <c r="M355" s="614"/>
      <c r="N355" s="614"/>
    </row>
    <row r="356" spans="1:14" ht="15.75">
      <c r="A356" s="614"/>
      <c r="B356" s="614"/>
      <c r="C356" s="614"/>
      <c r="D356" s="614"/>
      <c r="E356" s="615"/>
      <c r="F356" s="616"/>
      <c r="G356" s="617"/>
      <c r="H356" s="617"/>
      <c r="I356" s="614"/>
      <c r="J356" s="614"/>
      <c r="K356" s="618"/>
      <c r="L356" s="618"/>
      <c r="M356" s="614"/>
      <c r="N356" s="614"/>
    </row>
    <row r="357" spans="1:14" ht="15.75">
      <c r="A357" s="614"/>
      <c r="B357" s="614"/>
      <c r="C357" s="614"/>
      <c r="D357" s="614"/>
      <c r="E357" s="615"/>
      <c r="F357" s="616"/>
      <c r="G357" s="617"/>
      <c r="H357" s="617"/>
      <c r="I357" s="614"/>
      <c r="J357" s="614"/>
      <c r="K357" s="618"/>
      <c r="L357" s="618"/>
      <c r="M357" s="614"/>
      <c r="N357" s="614"/>
    </row>
    <row r="358" spans="1:14" ht="15.75">
      <c r="A358" s="614"/>
      <c r="B358" s="614"/>
      <c r="C358" s="614"/>
      <c r="D358" s="614"/>
      <c r="E358" s="615"/>
      <c r="F358" s="616"/>
      <c r="G358" s="617"/>
      <c r="H358" s="617"/>
      <c r="I358" s="614"/>
      <c r="J358" s="614"/>
      <c r="K358" s="618"/>
      <c r="L358" s="618"/>
      <c r="M358" s="614"/>
      <c r="N358" s="614"/>
    </row>
    <row r="359" spans="1:14" ht="15.75">
      <c r="A359" s="614"/>
      <c r="B359" s="614"/>
      <c r="C359" s="614"/>
      <c r="D359" s="614"/>
      <c r="E359" s="615"/>
      <c r="F359" s="616"/>
      <c r="G359" s="617"/>
      <c r="H359" s="617"/>
      <c r="I359" s="614"/>
      <c r="J359" s="614"/>
      <c r="K359" s="618"/>
      <c r="L359" s="618"/>
      <c r="M359" s="614"/>
      <c r="N359" s="614"/>
    </row>
    <row r="360" spans="1:14" ht="15.75">
      <c r="A360" s="614"/>
      <c r="B360" s="614"/>
      <c r="C360" s="614"/>
      <c r="D360" s="614"/>
      <c r="E360" s="615"/>
      <c r="F360" s="616"/>
      <c r="G360" s="617"/>
      <c r="H360" s="617"/>
      <c r="I360" s="614"/>
      <c r="J360" s="614"/>
      <c r="K360" s="618"/>
      <c r="L360" s="618"/>
      <c r="M360" s="614"/>
      <c r="N360" s="614"/>
    </row>
    <row r="361" spans="1:14" ht="15.75">
      <c r="A361" s="614"/>
      <c r="B361" s="614"/>
      <c r="C361" s="614"/>
      <c r="D361" s="614"/>
      <c r="E361" s="615"/>
      <c r="F361" s="616"/>
      <c r="G361" s="617"/>
      <c r="H361" s="617"/>
      <c r="I361" s="614"/>
      <c r="J361" s="614"/>
      <c r="K361" s="618"/>
      <c r="L361" s="618"/>
      <c r="M361" s="614"/>
      <c r="N361" s="614"/>
    </row>
    <row r="362" spans="1:14" ht="15.75">
      <c r="A362" s="614"/>
      <c r="B362" s="614"/>
      <c r="C362" s="614"/>
      <c r="D362" s="614"/>
      <c r="E362" s="615"/>
      <c r="F362" s="616"/>
      <c r="G362" s="617"/>
      <c r="H362" s="617"/>
      <c r="I362" s="614"/>
      <c r="J362" s="614"/>
      <c r="K362" s="618"/>
      <c r="L362" s="618"/>
      <c r="M362" s="614"/>
      <c r="N362" s="614"/>
    </row>
    <row r="363" spans="1:14" ht="15.75">
      <c r="A363" s="614"/>
      <c r="B363" s="614"/>
      <c r="C363" s="614"/>
      <c r="D363" s="614"/>
      <c r="E363" s="615"/>
      <c r="F363" s="616"/>
      <c r="G363" s="617"/>
      <c r="H363" s="617"/>
      <c r="I363" s="614"/>
      <c r="J363" s="614"/>
      <c r="K363" s="618"/>
      <c r="L363" s="618"/>
      <c r="M363" s="614"/>
      <c r="N363" s="614"/>
    </row>
    <row r="364" spans="1:14" ht="15.75">
      <c r="A364" s="614"/>
      <c r="B364" s="614"/>
      <c r="C364" s="614"/>
      <c r="D364" s="614"/>
      <c r="E364" s="615"/>
      <c r="F364" s="616"/>
      <c r="G364" s="617"/>
      <c r="H364" s="617"/>
      <c r="I364" s="614"/>
      <c r="J364" s="614"/>
      <c r="K364" s="618"/>
      <c r="L364" s="618"/>
      <c r="M364" s="614"/>
      <c r="N364" s="614"/>
    </row>
    <row r="365" spans="1:14" ht="15.75">
      <c r="A365" s="614"/>
      <c r="B365" s="614"/>
      <c r="C365" s="614"/>
      <c r="D365" s="614"/>
      <c r="E365" s="615"/>
      <c r="F365" s="616"/>
      <c r="G365" s="617"/>
      <c r="H365" s="617"/>
      <c r="I365" s="614"/>
      <c r="J365" s="614"/>
      <c r="K365" s="618"/>
      <c r="L365" s="618"/>
      <c r="M365" s="614"/>
      <c r="N365" s="614"/>
    </row>
    <row r="366" spans="1:14" ht="15.75">
      <c r="A366" s="614"/>
      <c r="B366" s="614"/>
      <c r="C366" s="614"/>
      <c r="D366" s="614"/>
      <c r="E366" s="615"/>
      <c r="F366" s="616"/>
      <c r="G366" s="617"/>
      <c r="H366" s="617"/>
      <c r="I366" s="614"/>
      <c r="J366" s="614"/>
      <c r="K366" s="618"/>
      <c r="L366" s="618"/>
      <c r="M366" s="614"/>
      <c r="N366" s="614"/>
    </row>
    <row r="367" spans="1:14" ht="15.75">
      <c r="A367" s="614"/>
      <c r="B367" s="614"/>
      <c r="C367" s="614"/>
      <c r="D367" s="614"/>
      <c r="E367" s="615"/>
      <c r="F367" s="616"/>
      <c r="G367" s="617"/>
      <c r="H367" s="617"/>
      <c r="I367" s="614"/>
      <c r="J367" s="614"/>
      <c r="K367" s="618"/>
      <c r="L367" s="618"/>
      <c r="M367" s="614"/>
      <c r="N367" s="614"/>
    </row>
    <row r="368" spans="1:14" ht="15.75">
      <c r="A368" s="614"/>
      <c r="B368" s="614"/>
      <c r="C368" s="614"/>
      <c r="D368" s="614"/>
      <c r="E368" s="615"/>
      <c r="F368" s="616"/>
      <c r="G368" s="617"/>
      <c r="H368" s="617"/>
      <c r="I368" s="614"/>
      <c r="J368" s="614"/>
      <c r="K368" s="618"/>
      <c r="L368" s="618"/>
      <c r="M368" s="614"/>
      <c r="N368" s="614"/>
    </row>
    <row r="369" spans="1:14" ht="15.75">
      <c r="A369" s="614"/>
      <c r="B369" s="614"/>
      <c r="C369" s="614"/>
      <c r="D369" s="614"/>
      <c r="E369" s="615"/>
      <c r="F369" s="616"/>
      <c r="G369" s="617"/>
      <c r="H369" s="617"/>
      <c r="I369" s="614"/>
      <c r="J369" s="614"/>
      <c r="K369" s="618"/>
      <c r="L369" s="618"/>
      <c r="M369" s="614"/>
      <c r="N369" s="614"/>
    </row>
    <row r="370" spans="1:14" ht="15.75">
      <c r="A370" s="614"/>
      <c r="B370" s="614"/>
      <c r="C370" s="614"/>
      <c r="D370" s="614"/>
      <c r="E370" s="615"/>
      <c r="F370" s="616"/>
      <c r="G370" s="617"/>
      <c r="H370" s="617"/>
      <c r="I370" s="614"/>
      <c r="J370" s="614"/>
      <c r="K370" s="618"/>
      <c r="L370" s="618"/>
      <c r="M370" s="614"/>
      <c r="N370" s="614"/>
    </row>
    <row r="371" spans="1:14" ht="15.75">
      <c r="A371" s="614"/>
      <c r="B371" s="614"/>
      <c r="C371" s="614"/>
      <c r="D371" s="614"/>
      <c r="E371" s="615"/>
      <c r="F371" s="616"/>
      <c r="G371" s="617"/>
      <c r="H371" s="617"/>
      <c r="I371" s="614"/>
      <c r="J371" s="614"/>
      <c r="K371" s="618"/>
      <c r="L371" s="618"/>
      <c r="M371" s="614"/>
      <c r="N371" s="614"/>
    </row>
    <row r="372" spans="1:14" ht="15.75">
      <c r="A372" s="614"/>
      <c r="B372" s="614"/>
      <c r="C372" s="614"/>
      <c r="D372" s="614"/>
      <c r="E372" s="615"/>
      <c r="F372" s="616"/>
      <c r="G372" s="617"/>
      <c r="H372" s="617"/>
      <c r="I372" s="614"/>
      <c r="J372" s="614"/>
      <c r="K372" s="618"/>
      <c r="L372" s="618"/>
      <c r="M372" s="614"/>
      <c r="N372" s="614"/>
    </row>
    <row r="373" spans="1:14" ht="15.75">
      <c r="A373" s="614"/>
      <c r="B373" s="614"/>
      <c r="C373" s="614"/>
      <c r="D373" s="614"/>
      <c r="E373" s="615"/>
      <c r="F373" s="616"/>
      <c r="G373" s="617"/>
      <c r="H373" s="617"/>
      <c r="I373" s="614"/>
      <c r="J373" s="614"/>
      <c r="K373" s="618"/>
      <c r="L373" s="618"/>
      <c r="M373" s="614"/>
      <c r="N373" s="614"/>
    </row>
    <row r="374" spans="1:14" ht="15.75">
      <c r="A374" s="614"/>
      <c r="B374" s="614"/>
      <c r="C374" s="614"/>
      <c r="D374" s="614"/>
      <c r="E374" s="615"/>
      <c r="F374" s="616"/>
      <c r="G374" s="617"/>
      <c r="H374" s="617"/>
      <c r="I374" s="614"/>
      <c r="J374" s="614"/>
      <c r="K374" s="618"/>
      <c r="L374" s="618"/>
      <c r="M374" s="614"/>
      <c r="N374" s="614"/>
    </row>
    <row r="375" spans="1:14" ht="15.75">
      <c r="A375" s="614"/>
      <c r="B375" s="614"/>
      <c r="C375" s="614"/>
      <c r="D375" s="614"/>
      <c r="E375" s="615"/>
      <c r="F375" s="616"/>
      <c r="G375" s="617"/>
      <c r="H375" s="617"/>
      <c r="I375" s="614"/>
      <c r="J375" s="614"/>
      <c r="K375" s="618"/>
      <c r="L375" s="618"/>
      <c r="M375" s="614"/>
      <c r="N375" s="614"/>
    </row>
    <row r="376" spans="1:14" ht="15.75">
      <c r="A376" s="614"/>
      <c r="B376" s="614"/>
      <c r="C376" s="614"/>
      <c r="D376" s="614"/>
      <c r="E376" s="615"/>
      <c r="F376" s="616"/>
      <c r="G376" s="617"/>
      <c r="H376" s="617"/>
      <c r="I376" s="614"/>
      <c r="J376" s="614"/>
      <c r="K376" s="618"/>
      <c r="L376" s="618"/>
      <c r="M376" s="614"/>
      <c r="N376" s="614"/>
    </row>
    <row r="377" spans="1:14" ht="15.75">
      <c r="A377" s="614"/>
      <c r="B377" s="614"/>
      <c r="C377" s="614"/>
      <c r="D377" s="614"/>
      <c r="E377" s="615"/>
      <c r="F377" s="616"/>
      <c r="G377" s="617"/>
      <c r="H377" s="617"/>
      <c r="I377" s="614"/>
      <c r="J377" s="614"/>
      <c r="K377" s="618"/>
      <c r="L377" s="618"/>
      <c r="M377" s="614"/>
      <c r="N377" s="614"/>
    </row>
    <row r="378" spans="1:14" ht="15.75">
      <c r="A378" s="614"/>
      <c r="B378" s="614"/>
      <c r="C378" s="614"/>
      <c r="D378" s="614"/>
      <c r="E378" s="615"/>
      <c r="F378" s="616"/>
      <c r="G378" s="617"/>
      <c r="H378" s="617"/>
      <c r="I378" s="614"/>
      <c r="J378" s="614"/>
      <c r="K378" s="618"/>
      <c r="L378" s="618"/>
      <c r="M378" s="614"/>
      <c r="N378" s="614"/>
    </row>
    <row r="379" spans="1:14" ht="15.75">
      <c r="A379" s="614"/>
      <c r="B379" s="614"/>
      <c r="C379" s="614"/>
      <c r="D379" s="614"/>
      <c r="E379" s="615"/>
      <c r="F379" s="616"/>
      <c r="G379" s="617"/>
      <c r="H379" s="617"/>
      <c r="I379" s="614"/>
      <c r="J379" s="614"/>
      <c r="K379" s="618"/>
      <c r="L379" s="618"/>
      <c r="M379" s="614"/>
      <c r="N379" s="614"/>
    </row>
    <row r="380" spans="1:14" ht="15.75">
      <c r="A380" s="614"/>
      <c r="B380" s="614"/>
      <c r="C380" s="614"/>
      <c r="D380" s="614"/>
      <c r="E380" s="615"/>
      <c r="F380" s="616"/>
      <c r="G380" s="617"/>
      <c r="H380" s="617"/>
      <c r="I380" s="614"/>
      <c r="J380" s="614"/>
      <c r="K380" s="618"/>
      <c r="L380" s="618"/>
      <c r="M380" s="614"/>
      <c r="N380" s="614"/>
    </row>
    <row r="381" spans="1:14" ht="15.75">
      <c r="A381" s="614"/>
      <c r="B381" s="614"/>
      <c r="C381" s="614"/>
      <c r="D381" s="614"/>
      <c r="E381" s="615"/>
      <c r="F381" s="616"/>
      <c r="G381" s="617"/>
      <c r="H381" s="617"/>
      <c r="I381" s="614"/>
      <c r="J381" s="614"/>
      <c r="K381" s="618"/>
      <c r="L381" s="618"/>
      <c r="M381" s="614"/>
      <c r="N381" s="614"/>
    </row>
    <row r="382" spans="1:14" ht="15.75">
      <c r="A382" s="614"/>
      <c r="B382" s="614"/>
      <c r="C382" s="614"/>
      <c r="D382" s="614"/>
      <c r="E382" s="615"/>
      <c r="F382" s="616"/>
      <c r="G382" s="617"/>
      <c r="H382" s="617"/>
      <c r="I382" s="614"/>
      <c r="J382" s="614"/>
      <c r="K382" s="618"/>
      <c r="L382" s="618"/>
      <c r="M382" s="614"/>
      <c r="N382" s="614"/>
    </row>
    <row r="383" spans="1:14" ht="15.75">
      <c r="A383" s="614"/>
      <c r="B383" s="614"/>
      <c r="C383" s="614"/>
      <c r="D383" s="614"/>
      <c r="E383" s="615"/>
      <c r="F383" s="616"/>
      <c r="G383" s="617"/>
      <c r="H383" s="617"/>
      <c r="I383" s="614"/>
      <c r="J383" s="614"/>
      <c r="K383" s="618"/>
      <c r="L383" s="618"/>
      <c r="M383" s="614"/>
      <c r="N383" s="614"/>
    </row>
    <row r="384" spans="1:14" ht="15.75">
      <c r="A384" s="614"/>
      <c r="B384" s="614"/>
      <c r="C384" s="614"/>
      <c r="D384" s="614"/>
      <c r="E384" s="615"/>
      <c r="F384" s="616"/>
      <c r="G384" s="617"/>
      <c r="H384" s="617"/>
      <c r="I384" s="614"/>
      <c r="J384" s="614"/>
      <c r="K384" s="618"/>
      <c r="L384" s="618"/>
      <c r="M384" s="614"/>
      <c r="N384" s="614"/>
    </row>
    <row r="385" spans="1:14" ht="15.75">
      <c r="A385" s="614"/>
      <c r="B385" s="614"/>
      <c r="C385" s="614"/>
      <c r="D385" s="614"/>
      <c r="E385" s="615"/>
      <c r="F385" s="616"/>
      <c r="G385" s="617"/>
      <c r="H385" s="617"/>
      <c r="I385" s="614"/>
      <c r="J385" s="614"/>
      <c r="K385" s="618"/>
      <c r="L385" s="618"/>
      <c r="M385" s="614"/>
      <c r="N385" s="614"/>
    </row>
    <row r="386" spans="1:14" ht="15.75">
      <c r="A386" s="614"/>
      <c r="B386" s="614"/>
      <c r="C386" s="614"/>
      <c r="D386" s="614"/>
      <c r="E386" s="615"/>
      <c r="F386" s="616"/>
      <c r="G386" s="617"/>
      <c r="H386" s="617"/>
      <c r="I386" s="614"/>
      <c r="J386" s="614"/>
      <c r="K386" s="618"/>
      <c r="L386" s="618"/>
      <c r="M386" s="614"/>
      <c r="N386" s="614"/>
    </row>
    <row r="387" spans="1:14" ht="15.75">
      <c r="A387" s="614"/>
      <c r="B387" s="614"/>
      <c r="C387" s="614"/>
      <c r="D387" s="614"/>
      <c r="E387" s="615"/>
      <c r="F387" s="616"/>
      <c r="G387" s="617"/>
      <c r="H387" s="617"/>
      <c r="I387" s="614"/>
      <c r="J387" s="614"/>
      <c r="K387" s="618"/>
      <c r="L387" s="618"/>
      <c r="M387" s="614"/>
      <c r="N387" s="614"/>
    </row>
    <row r="388" spans="1:14" ht="15.75">
      <c r="A388" s="614"/>
      <c r="B388" s="614"/>
      <c r="C388" s="614"/>
      <c r="D388" s="614"/>
      <c r="E388" s="615"/>
      <c r="F388" s="616"/>
      <c r="G388" s="617"/>
      <c r="H388" s="617"/>
      <c r="I388" s="614"/>
      <c r="J388" s="614"/>
      <c r="K388" s="618"/>
      <c r="L388" s="618"/>
      <c r="M388" s="614"/>
      <c r="N388" s="614"/>
    </row>
    <row r="389" spans="1:14" ht="15.75">
      <c r="A389" s="614"/>
      <c r="B389" s="614"/>
      <c r="C389" s="614"/>
      <c r="D389" s="614"/>
      <c r="E389" s="615"/>
      <c r="F389" s="616"/>
      <c r="G389" s="617"/>
      <c r="H389" s="617"/>
      <c r="I389" s="614"/>
      <c r="J389" s="614"/>
      <c r="K389" s="618"/>
      <c r="L389" s="618"/>
      <c r="M389" s="614"/>
      <c r="N389" s="614"/>
    </row>
    <row r="390" spans="1:14" ht="15.75">
      <c r="A390" s="614"/>
      <c r="B390" s="614"/>
      <c r="C390" s="614"/>
      <c r="D390" s="614"/>
      <c r="E390" s="615"/>
      <c r="F390" s="616"/>
      <c r="G390" s="617"/>
      <c r="H390" s="617"/>
      <c r="I390" s="614"/>
      <c r="J390" s="614"/>
      <c r="K390" s="618"/>
      <c r="L390" s="618"/>
      <c r="M390" s="614"/>
      <c r="N390" s="614"/>
    </row>
    <row r="391" spans="1:14" ht="15.75">
      <c r="A391" s="614"/>
      <c r="B391" s="614"/>
      <c r="C391" s="614"/>
      <c r="D391" s="614"/>
      <c r="E391" s="615"/>
      <c r="F391" s="616"/>
      <c r="G391" s="617"/>
      <c r="H391" s="617"/>
      <c r="I391" s="614"/>
      <c r="J391" s="614"/>
      <c r="K391" s="618"/>
      <c r="L391" s="618"/>
      <c r="M391" s="614"/>
      <c r="N391" s="614"/>
    </row>
    <row r="392" spans="1:14" ht="15.75">
      <c r="A392" s="614"/>
      <c r="B392" s="614"/>
      <c r="C392" s="614"/>
      <c r="D392" s="614"/>
      <c r="E392" s="615"/>
      <c r="F392" s="616"/>
      <c r="G392" s="617"/>
      <c r="H392" s="617"/>
      <c r="I392" s="614"/>
      <c r="J392" s="614"/>
      <c r="K392" s="618"/>
      <c r="L392" s="618"/>
      <c r="M392" s="614"/>
      <c r="N392" s="614"/>
    </row>
    <row r="393" spans="1:14" ht="15.75">
      <c r="A393" s="614"/>
      <c r="B393" s="614"/>
      <c r="C393" s="614"/>
      <c r="D393" s="614"/>
      <c r="E393" s="615"/>
      <c r="F393" s="616"/>
      <c r="G393" s="617"/>
      <c r="H393" s="617"/>
      <c r="I393" s="614"/>
      <c r="J393" s="614"/>
      <c r="K393" s="618"/>
      <c r="L393" s="618"/>
      <c r="M393" s="614"/>
      <c r="N393" s="614"/>
    </row>
    <row r="394" spans="1:14" ht="15.75">
      <c r="A394" s="614"/>
      <c r="B394" s="614"/>
      <c r="C394" s="614"/>
      <c r="D394" s="614"/>
      <c r="E394" s="615"/>
      <c r="F394" s="616"/>
      <c r="G394" s="617"/>
      <c r="H394" s="617"/>
      <c r="I394" s="614"/>
      <c r="J394" s="614"/>
      <c r="K394" s="618"/>
      <c r="L394" s="618"/>
      <c r="M394" s="614"/>
      <c r="N394" s="614"/>
    </row>
    <row r="395" spans="1:14" ht="15.75">
      <c r="A395" s="614"/>
      <c r="B395" s="614"/>
      <c r="C395" s="614"/>
      <c r="D395" s="614"/>
      <c r="E395" s="615"/>
      <c r="F395" s="616"/>
      <c r="G395" s="617"/>
      <c r="H395" s="617"/>
      <c r="I395" s="614"/>
      <c r="J395" s="614"/>
      <c r="K395" s="618"/>
      <c r="L395" s="618"/>
      <c r="M395" s="614"/>
      <c r="N395" s="614"/>
    </row>
    <row r="396" spans="1:14" ht="15.75">
      <c r="A396" s="614"/>
      <c r="B396" s="614"/>
      <c r="C396" s="614"/>
      <c r="D396" s="614"/>
      <c r="E396" s="615"/>
      <c r="F396" s="616"/>
      <c r="G396" s="617"/>
      <c r="H396" s="617"/>
      <c r="I396" s="614"/>
      <c r="J396" s="614"/>
      <c r="K396" s="618"/>
      <c r="L396" s="618"/>
      <c r="M396" s="614"/>
      <c r="N396" s="614"/>
    </row>
    <row r="397" spans="1:14" ht="15.75">
      <c r="A397" s="614"/>
      <c r="B397" s="614"/>
      <c r="C397" s="614"/>
      <c r="D397" s="614"/>
      <c r="E397" s="615"/>
      <c r="F397" s="616"/>
      <c r="G397" s="617"/>
      <c r="H397" s="617"/>
      <c r="I397" s="614"/>
      <c r="J397" s="614"/>
      <c r="K397" s="618"/>
      <c r="L397" s="618"/>
      <c r="M397" s="614"/>
      <c r="N397" s="614"/>
    </row>
    <row r="398" spans="1:14" ht="15.75">
      <c r="A398" s="614"/>
      <c r="B398" s="614"/>
      <c r="C398" s="614"/>
      <c r="D398" s="614"/>
      <c r="E398" s="615"/>
      <c r="F398" s="616"/>
      <c r="G398" s="617"/>
      <c r="H398" s="617"/>
      <c r="I398" s="614"/>
      <c r="J398" s="614"/>
      <c r="K398" s="618"/>
      <c r="L398" s="618"/>
      <c r="M398" s="614"/>
      <c r="N398" s="614"/>
    </row>
    <row r="399" spans="1:14" ht="15.75">
      <c r="A399" s="614"/>
      <c r="B399" s="614"/>
      <c r="C399" s="614"/>
      <c r="D399" s="614"/>
      <c r="E399" s="615"/>
      <c r="F399" s="616"/>
      <c r="G399" s="617"/>
      <c r="H399" s="617"/>
      <c r="I399" s="614"/>
      <c r="J399" s="614"/>
      <c r="K399" s="618"/>
      <c r="L399" s="618"/>
      <c r="M399" s="614"/>
      <c r="N399" s="614"/>
    </row>
    <row r="400" spans="1:14" ht="15.75">
      <c r="A400" s="614"/>
      <c r="B400" s="614"/>
      <c r="C400" s="614"/>
      <c r="D400" s="614"/>
      <c r="E400" s="615"/>
      <c r="F400" s="616"/>
      <c r="G400" s="617"/>
      <c r="H400" s="617"/>
      <c r="I400" s="614"/>
      <c r="J400" s="614"/>
      <c r="K400" s="618"/>
      <c r="L400" s="618"/>
      <c r="M400" s="614"/>
      <c r="N400" s="614"/>
    </row>
    <row r="401" spans="1:14" ht="15.75">
      <c r="A401" s="614"/>
      <c r="B401" s="614"/>
      <c r="C401" s="614"/>
      <c r="D401" s="614"/>
      <c r="E401" s="615"/>
      <c r="F401" s="616"/>
      <c r="G401" s="617"/>
      <c r="H401" s="617"/>
      <c r="I401" s="614"/>
      <c r="J401" s="614"/>
      <c r="K401" s="618"/>
      <c r="L401" s="618"/>
      <c r="M401" s="614"/>
      <c r="N401" s="614"/>
    </row>
  </sheetData>
  <sheetProtection/>
  <mergeCells count="87">
    <mergeCell ref="A47:A50"/>
    <mergeCell ref="G52:H52"/>
    <mergeCell ref="A86:N86"/>
    <mergeCell ref="I45:I46"/>
    <mergeCell ref="J45:J46"/>
    <mergeCell ref="K45:K46"/>
    <mergeCell ref="L45:L46"/>
    <mergeCell ref="M45:M46"/>
    <mergeCell ref="N45:N46"/>
    <mergeCell ref="A39:A40"/>
    <mergeCell ref="A41:A42"/>
    <mergeCell ref="A44:N44"/>
    <mergeCell ref="A45:A46"/>
    <mergeCell ref="B45:B46"/>
    <mergeCell ref="C45:C46"/>
    <mergeCell ref="D45:D46"/>
    <mergeCell ref="E45:E46"/>
    <mergeCell ref="F45:F46"/>
    <mergeCell ref="G45:H45"/>
    <mergeCell ref="N31:N32"/>
    <mergeCell ref="A35:A36"/>
    <mergeCell ref="B35:B36"/>
    <mergeCell ref="C35:C36"/>
    <mergeCell ref="D35:D36"/>
    <mergeCell ref="E35:E36"/>
    <mergeCell ref="F35:F36"/>
    <mergeCell ref="L35:L36"/>
    <mergeCell ref="M35:M36"/>
    <mergeCell ref="N35:N36"/>
    <mergeCell ref="N25:N26"/>
    <mergeCell ref="A28:A29"/>
    <mergeCell ref="A31:A32"/>
    <mergeCell ref="B31:B32"/>
    <mergeCell ref="C31:C32"/>
    <mergeCell ref="D31:D32"/>
    <mergeCell ref="E31:E32"/>
    <mergeCell ref="K31:K32"/>
    <mergeCell ref="L31:L32"/>
    <mergeCell ref="M31:M32"/>
    <mergeCell ref="M17:M18"/>
    <mergeCell ref="N17:N18"/>
    <mergeCell ref="A25:A26"/>
    <mergeCell ref="B25:B26"/>
    <mergeCell ref="C25:C26"/>
    <mergeCell ref="D25:D26"/>
    <mergeCell ref="E25:E26"/>
    <mergeCell ref="K25:K26"/>
    <mergeCell ref="L25:L26"/>
    <mergeCell ref="M25:M26"/>
    <mergeCell ref="L14:L16"/>
    <mergeCell ref="M14:M16"/>
    <mergeCell ref="N14:N16"/>
    <mergeCell ref="A17:A18"/>
    <mergeCell ref="B17:B18"/>
    <mergeCell ref="C17:C18"/>
    <mergeCell ref="D17:D18"/>
    <mergeCell ref="E17:E18"/>
    <mergeCell ref="K17:K18"/>
    <mergeCell ref="L17:L18"/>
    <mergeCell ref="K11:K12"/>
    <mergeCell ref="L11:L12"/>
    <mergeCell ref="M11:M12"/>
    <mergeCell ref="N11:N12"/>
    <mergeCell ref="A14:A16"/>
    <mergeCell ref="B14:B16"/>
    <mergeCell ref="C14:C16"/>
    <mergeCell ref="D14:D16"/>
    <mergeCell ref="E14:E16"/>
    <mergeCell ref="K14:K16"/>
    <mergeCell ref="J4:J5"/>
    <mergeCell ref="K4:K5"/>
    <mergeCell ref="L4:L5"/>
    <mergeCell ref="M4:M5"/>
    <mergeCell ref="N4:N5"/>
    <mergeCell ref="A11:A12"/>
    <mergeCell ref="B11:B12"/>
    <mergeCell ref="C11:C12"/>
    <mergeCell ref="D11:D12"/>
    <mergeCell ref="E11:E12"/>
    <mergeCell ref="G4:H4"/>
    <mergeCell ref="I4:I5"/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6"/>
  <sheetViews>
    <sheetView showGridLines="0" zoomScalePageLayoutView="0" workbookViewId="0" topLeftCell="A1">
      <selection activeCell="M12" sqref="M12"/>
    </sheetView>
  </sheetViews>
  <sheetFormatPr defaultColWidth="9.140625" defaultRowHeight="15"/>
  <cols>
    <col min="1" max="1" width="9.140625" style="265" customWidth="1"/>
    <col min="2" max="2" width="9.140625" style="266" customWidth="1"/>
    <col min="3" max="3" width="10.00390625" style="266" customWidth="1"/>
    <col min="4" max="4" width="25.421875" style="267" customWidth="1"/>
    <col min="5" max="6" width="9.140625" style="266" customWidth="1"/>
    <col min="7" max="7" width="17.8515625" style="266" customWidth="1"/>
    <col min="8" max="8" width="9.8515625" style="266" customWidth="1"/>
    <col min="9" max="9" width="23.28125" style="266" customWidth="1"/>
    <col min="10" max="10" width="11.8515625" style="266" customWidth="1"/>
    <col min="11" max="11" width="18.28125" style="267" customWidth="1"/>
    <col min="12" max="12" width="9.140625" style="240" customWidth="1"/>
    <col min="13" max="16384" width="9.140625" style="240" customWidth="1"/>
  </cols>
  <sheetData>
    <row r="1" spans="1:11" ht="15.75">
      <c r="A1" s="236" t="s">
        <v>626</v>
      </c>
      <c r="B1" s="236"/>
      <c r="C1" s="236"/>
      <c r="D1" s="237"/>
      <c r="E1" s="236"/>
      <c r="F1" s="236"/>
      <c r="G1" s="236"/>
      <c r="H1" s="238"/>
      <c r="I1" s="238"/>
      <c r="J1" s="238"/>
      <c r="K1" s="239"/>
    </row>
    <row r="2" spans="1:11" s="246" customFormat="1" ht="13.5" thickBot="1">
      <c r="A2" s="241"/>
      <c r="B2" s="242"/>
      <c r="C2" s="242"/>
      <c r="D2" s="243"/>
      <c r="E2" s="242"/>
      <c r="F2" s="242"/>
      <c r="G2" s="242"/>
      <c r="H2" s="244"/>
      <c r="I2" s="244"/>
      <c r="J2" s="244"/>
      <c r="K2" s="245"/>
    </row>
    <row r="3" spans="1:11" s="246" customFormat="1" ht="12.75">
      <c r="A3" s="247" t="s">
        <v>87</v>
      </c>
      <c r="B3" s="248" t="s">
        <v>349</v>
      </c>
      <c r="C3" s="248" t="s">
        <v>502</v>
      </c>
      <c r="D3" s="249" t="s">
        <v>88</v>
      </c>
      <c r="E3" s="248" t="s">
        <v>89</v>
      </c>
      <c r="F3" s="1274" t="s">
        <v>680</v>
      </c>
      <c r="G3" s="251" t="s">
        <v>503</v>
      </c>
      <c r="H3" s="248" t="s">
        <v>90</v>
      </c>
      <c r="I3" s="250" t="s">
        <v>91</v>
      </c>
      <c r="J3" s="248" t="s">
        <v>504</v>
      </c>
      <c r="K3" s="252" t="s">
        <v>505</v>
      </c>
    </row>
    <row r="4" spans="1:11" s="246" customFormat="1" ht="13.5" thickBot="1">
      <c r="A4" s="253" t="s">
        <v>92</v>
      </c>
      <c r="B4" s="254"/>
      <c r="C4" s="254" t="s">
        <v>506</v>
      </c>
      <c r="D4" s="255" t="s">
        <v>507</v>
      </c>
      <c r="E4" s="254" t="s">
        <v>508</v>
      </c>
      <c r="F4" s="1275"/>
      <c r="G4" s="257" t="s">
        <v>509</v>
      </c>
      <c r="H4" s="254" t="s">
        <v>94</v>
      </c>
      <c r="I4" s="256" t="s">
        <v>95</v>
      </c>
      <c r="J4" s="254" t="s">
        <v>510</v>
      </c>
      <c r="K4" s="258" t="s">
        <v>511</v>
      </c>
    </row>
    <row r="5" spans="1:11" s="263" customFormat="1" ht="5.25" customHeight="1">
      <c r="A5" s="259"/>
      <c r="B5" s="260"/>
      <c r="C5" s="260"/>
      <c r="D5" s="261"/>
      <c r="E5" s="260"/>
      <c r="F5" s="260"/>
      <c r="G5" s="260"/>
      <c r="H5" s="260"/>
      <c r="I5" s="261"/>
      <c r="J5" s="260"/>
      <c r="K5" s="262"/>
    </row>
    <row r="6" spans="1:11" s="263" customFormat="1" ht="24">
      <c r="A6" s="352">
        <v>1</v>
      </c>
      <c r="B6" s="353" t="s">
        <v>421</v>
      </c>
      <c r="C6" s="353" t="s">
        <v>705</v>
      </c>
      <c r="D6" s="354" t="s">
        <v>834</v>
      </c>
      <c r="E6" s="353">
        <v>4</v>
      </c>
      <c r="F6" s="353" t="s">
        <v>165</v>
      </c>
      <c r="G6" s="353" t="s">
        <v>191</v>
      </c>
      <c r="H6" s="353"/>
      <c r="I6" s="353" t="s">
        <v>163</v>
      </c>
      <c r="J6" s="1276">
        <v>8000</v>
      </c>
      <c r="K6" s="355" t="s">
        <v>1116</v>
      </c>
    </row>
    <row r="7" spans="1:11" s="263" customFormat="1" ht="24">
      <c r="A7" s="352">
        <v>2</v>
      </c>
      <c r="B7" s="353" t="s">
        <v>421</v>
      </c>
      <c r="C7" s="353" t="s">
        <v>667</v>
      </c>
      <c r="D7" s="354" t="s">
        <v>835</v>
      </c>
      <c r="E7" s="356">
        <v>4</v>
      </c>
      <c r="F7" s="353" t="s">
        <v>164</v>
      </c>
      <c r="G7" s="354" t="s">
        <v>668</v>
      </c>
      <c r="H7" s="357"/>
      <c r="I7" s="353" t="s">
        <v>163</v>
      </c>
      <c r="J7" s="1277"/>
      <c r="K7" s="355" t="s">
        <v>1116</v>
      </c>
    </row>
    <row r="8" spans="1:11" s="263" customFormat="1" ht="24">
      <c r="A8" s="352">
        <v>3</v>
      </c>
      <c r="B8" s="353" t="s">
        <v>431</v>
      </c>
      <c r="C8" s="353" t="s">
        <v>215</v>
      </c>
      <c r="D8" s="354" t="s">
        <v>836</v>
      </c>
      <c r="E8" s="354">
        <v>3</v>
      </c>
      <c r="F8" s="354" t="s">
        <v>165</v>
      </c>
      <c r="G8" s="354" t="s">
        <v>214</v>
      </c>
      <c r="H8" s="354"/>
      <c r="I8" s="353" t="s">
        <v>163</v>
      </c>
      <c r="J8" s="358">
        <v>9000</v>
      </c>
      <c r="K8" s="355" t="s">
        <v>1117</v>
      </c>
    </row>
    <row r="9" spans="1:11" s="263" customFormat="1" ht="24">
      <c r="A9" s="352">
        <v>4</v>
      </c>
      <c r="B9" s="359" t="s">
        <v>419</v>
      </c>
      <c r="C9" s="359" t="s">
        <v>649</v>
      </c>
      <c r="D9" s="360" t="s">
        <v>839</v>
      </c>
      <c r="E9" s="361">
        <v>3.75</v>
      </c>
      <c r="F9" s="352" t="s">
        <v>168</v>
      </c>
      <c r="G9" s="360" t="s">
        <v>175</v>
      </c>
      <c r="H9" s="362"/>
      <c r="I9" s="359" t="s">
        <v>163</v>
      </c>
      <c r="J9" s="363">
        <v>7000</v>
      </c>
      <c r="K9" s="355" t="s">
        <v>1118</v>
      </c>
    </row>
    <row r="10" spans="1:11" s="263" customFormat="1" ht="24">
      <c r="A10" s="352">
        <v>5</v>
      </c>
      <c r="B10" s="353" t="s">
        <v>431</v>
      </c>
      <c r="C10" s="353" t="s">
        <v>595</v>
      </c>
      <c r="D10" s="354" t="s">
        <v>957</v>
      </c>
      <c r="E10" s="353">
        <v>4</v>
      </c>
      <c r="F10" s="353" t="s">
        <v>173</v>
      </c>
      <c r="G10" s="353" t="s">
        <v>596</v>
      </c>
      <c r="H10" s="353"/>
      <c r="I10" s="364" t="s">
        <v>767</v>
      </c>
      <c r="J10" s="365">
        <v>2500</v>
      </c>
      <c r="K10" s="355" t="s">
        <v>1118</v>
      </c>
    </row>
    <row r="11" spans="1:11" s="263" customFormat="1" ht="24">
      <c r="A11" s="352">
        <v>6</v>
      </c>
      <c r="B11" s="359" t="s">
        <v>419</v>
      </c>
      <c r="C11" s="359" t="s">
        <v>1119</v>
      </c>
      <c r="D11" s="360" t="s">
        <v>1120</v>
      </c>
      <c r="E11" s="361">
        <v>86.26</v>
      </c>
      <c r="F11" s="353" t="s">
        <v>173</v>
      </c>
      <c r="G11" s="360" t="s">
        <v>1121</v>
      </c>
      <c r="H11" s="362"/>
      <c r="I11" s="364" t="s">
        <v>767</v>
      </c>
      <c r="J11" s="363">
        <v>3600</v>
      </c>
      <c r="K11" s="355" t="s">
        <v>1118</v>
      </c>
    </row>
    <row r="12" spans="1:11" s="263" customFormat="1" ht="24">
      <c r="A12" s="366">
        <v>7</v>
      </c>
      <c r="B12" s="367" t="s">
        <v>419</v>
      </c>
      <c r="C12" s="368" t="s">
        <v>208</v>
      </c>
      <c r="D12" s="369" t="s">
        <v>841</v>
      </c>
      <c r="E12" s="367">
        <v>5.7</v>
      </c>
      <c r="F12" s="370" t="s">
        <v>168</v>
      </c>
      <c r="G12" s="369" t="s">
        <v>199</v>
      </c>
      <c r="H12" s="368"/>
      <c r="I12" s="370" t="s">
        <v>418</v>
      </c>
      <c r="J12" s="371">
        <v>17000</v>
      </c>
      <c r="K12" s="355" t="s">
        <v>1118</v>
      </c>
    </row>
    <row r="13" spans="1:11" s="263" customFormat="1" ht="24">
      <c r="A13" s="352">
        <v>8</v>
      </c>
      <c r="B13" s="372" t="s">
        <v>434</v>
      </c>
      <c r="C13" s="373" t="s">
        <v>691</v>
      </c>
      <c r="D13" s="360" t="s">
        <v>831</v>
      </c>
      <c r="E13" s="372">
        <v>4.25</v>
      </c>
      <c r="F13" s="359" t="s">
        <v>168</v>
      </c>
      <c r="G13" s="360" t="s">
        <v>571</v>
      </c>
      <c r="H13" s="373"/>
      <c r="I13" s="359" t="s">
        <v>163</v>
      </c>
      <c r="J13" s="362">
        <v>9500</v>
      </c>
      <c r="K13" s="355" t="s">
        <v>1122</v>
      </c>
    </row>
    <row r="14" spans="1:11" s="263" customFormat="1" ht="24">
      <c r="A14" s="352">
        <v>9</v>
      </c>
      <c r="B14" s="353" t="s">
        <v>543</v>
      </c>
      <c r="C14" s="353" t="s">
        <v>544</v>
      </c>
      <c r="D14" s="374" t="s">
        <v>887</v>
      </c>
      <c r="E14" s="354">
        <v>3.7</v>
      </c>
      <c r="F14" s="353" t="s">
        <v>168</v>
      </c>
      <c r="G14" s="354" t="s">
        <v>546</v>
      </c>
      <c r="H14" s="353"/>
      <c r="I14" s="353" t="s">
        <v>163</v>
      </c>
      <c r="J14" s="375">
        <v>3500</v>
      </c>
      <c r="K14" s="355" t="s">
        <v>1122</v>
      </c>
    </row>
    <row r="15" spans="1:11" s="263" customFormat="1" ht="24">
      <c r="A15" s="352">
        <v>10</v>
      </c>
      <c r="B15" s="353" t="s">
        <v>543</v>
      </c>
      <c r="C15" s="353" t="s">
        <v>548</v>
      </c>
      <c r="D15" s="354" t="s">
        <v>888</v>
      </c>
      <c r="E15" s="354">
        <v>3.05</v>
      </c>
      <c r="F15" s="353" t="s">
        <v>168</v>
      </c>
      <c r="G15" s="354" t="s">
        <v>546</v>
      </c>
      <c r="H15" s="353"/>
      <c r="I15" s="353" t="s">
        <v>163</v>
      </c>
      <c r="J15" s="375">
        <v>3500</v>
      </c>
      <c r="K15" s="355" t="s">
        <v>1122</v>
      </c>
    </row>
    <row r="16" spans="1:11" s="263" customFormat="1" ht="36">
      <c r="A16" s="376">
        <v>11</v>
      </c>
      <c r="B16" s="377" t="s">
        <v>434</v>
      </c>
      <c r="C16" s="377" t="s">
        <v>696</v>
      </c>
      <c r="D16" s="378" t="s">
        <v>830</v>
      </c>
      <c r="E16" s="377">
        <v>3.1</v>
      </c>
      <c r="F16" s="377" t="s">
        <v>168</v>
      </c>
      <c r="G16" s="377" t="s">
        <v>697</v>
      </c>
      <c r="H16" s="377"/>
      <c r="I16" s="377" t="s">
        <v>163</v>
      </c>
      <c r="J16" s="379">
        <v>6000</v>
      </c>
      <c r="K16" s="355" t="s">
        <v>1123</v>
      </c>
    </row>
    <row r="17" spans="1:11" s="263" customFormat="1" ht="24">
      <c r="A17" s="352">
        <v>12</v>
      </c>
      <c r="B17" s="372" t="s">
        <v>74</v>
      </c>
      <c r="C17" s="353" t="s">
        <v>741</v>
      </c>
      <c r="D17" s="354" t="s">
        <v>832</v>
      </c>
      <c r="E17" s="353">
        <v>5.7</v>
      </c>
      <c r="F17" s="353" t="s">
        <v>168</v>
      </c>
      <c r="G17" s="353" t="s">
        <v>162</v>
      </c>
      <c r="H17" s="353"/>
      <c r="I17" s="353" t="s">
        <v>163</v>
      </c>
      <c r="J17" s="375">
        <v>5000</v>
      </c>
      <c r="K17" s="355" t="s">
        <v>1122</v>
      </c>
    </row>
    <row r="18" spans="1:11" s="263" customFormat="1" ht="24">
      <c r="A18" s="352">
        <v>13</v>
      </c>
      <c r="B18" s="372" t="s">
        <v>74</v>
      </c>
      <c r="C18" s="353" t="s">
        <v>760</v>
      </c>
      <c r="D18" s="354" t="s">
        <v>866</v>
      </c>
      <c r="E18" s="353">
        <v>2.2</v>
      </c>
      <c r="F18" s="353" t="s">
        <v>168</v>
      </c>
      <c r="G18" s="353" t="s">
        <v>518</v>
      </c>
      <c r="H18" s="353"/>
      <c r="I18" s="353" t="s">
        <v>163</v>
      </c>
      <c r="J18" s="375">
        <v>3000</v>
      </c>
      <c r="K18" s="355" t="s">
        <v>1122</v>
      </c>
    </row>
    <row r="19" spans="1:11" s="263" customFormat="1" ht="24">
      <c r="A19" s="352">
        <v>14</v>
      </c>
      <c r="B19" s="372" t="s">
        <v>74</v>
      </c>
      <c r="C19" s="353" t="s">
        <v>748</v>
      </c>
      <c r="D19" s="354" t="s">
        <v>866</v>
      </c>
      <c r="E19" s="353">
        <v>2.2</v>
      </c>
      <c r="F19" s="353" t="s">
        <v>749</v>
      </c>
      <c r="G19" s="353" t="s">
        <v>518</v>
      </c>
      <c r="H19" s="353"/>
      <c r="I19" s="353" t="s">
        <v>163</v>
      </c>
      <c r="J19" s="375">
        <v>3000</v>
      </c>
      <c r="K19" s="355" t="s">
        <v>1122</v>
      </c>
    </row>
    <row r="20" spans="1:11" s="263" customFormat="1" ht="24">
      <c r="A20" s="352">
        <v>15</v>
      </c>
      <c r="B20" s="372" t="s">
        <v>74</v>
      </c>
      <c r="C20" s="353" t="s">
        <v>745</v>
      </c>
      <c r="D20" s="354" t="s">
        <v>939</v>
      </c>
      <c r="E20" s="353">
        <v>3.8</v>
      </c>
      <c r="F20" s="353" t="s">
        <v>161</v>
      </c>
      <c r="G20" s="353" t="s">
        <v>518</v>
      </c>
      <c r="H20" s="353"/>
      <c r="I20" s="353" t="s">
        <v>163</v>
      </c>
      <c r="J20" s="375">
        <v>3500</v>
      </c>
      <c r="K20" s="355" t="s">
        <v>1122</v>
      </c>
    </row>
    <row r="21" spans="1:11" s="263" customFormat="1" ht="24">
      <c r="A21" s="352">
        <v>16</v>
      </c>
      <c r="B21" s="353" t="s">
        <v>417</v>
      </c>
      <c r="C21" s="353" t="s">
        <v>654</v>
      </c>
      <c r="D21" s="354" t="s">
        <v>889</v>
      </c>
      <c r="E21" s="353">
        <v>3.8</v>
      </c>
      <c r="F21" s="353" t="s">
        <v>168</v>
      </c>
      <c r="G21" s="354" t="s">
        <v>655</v>
      </c>
      <c r="H21" s="357"/>
      <c r="I21" s="353" t="s">
        <v>163</v>
      </c>
      <c r="J21" s="375">
        <v>4000</v>
      </c>
      <c r="K21" s="355" t="s">
        <v>1122</v>
      </c>
    </row>
    <row r="22" spans="1:11" s="263" customFormat="1" ht="24">
      <c r="A22" s="352">
        <v>17</v>
      </c>
      <c r="B22" s="353" t="s">
        <v>119</v>
      </c>
      <c r="C22" s="353" t="s">
        <v>768</v>
      </c>
      <c r="D22" s="354" t="s">
        <v>928</v>
      </c>
      <c r="E22" s="353">
        <v>4</v>
      </c>
      <c r="F22" s="353" t="s">
        <v>165</v>
      </c>
      <c r="G22" s="353" t="s">
        <v>191</v>
      </c>
      <c r="H22" s="353"/>
      <c r="I22" s="353" t="s">
        <v>163</v>
      </c>
      <c r="J22" s="365">
        <v>3500</v>
      </c>
      <c r="K22" s="355" t="s">
        <v>1122</v>
      </c>
    </row>
    <row r="23" spans="1:11" s="263" customFormat="1" ht="36">
      <c r="A23" s="352">
        <v>18</v>
      </c>
      <c r="B23" s="353" t="s">
        <v>421</v>
      </c>
      <c r="C23" s="353" t="s">
        <v>597</v>
      </c>
      <c r="D23" s="354" t="s">
        <v>833</v>
      </c>
      <c r="E23" s="353">
        <v>3.55</v>
      </c>
      <c r="F23" s="353" t="s">
        <v>749</v>
      </c>
      <c r="G23" s="354" t="s">
        <v>171</v>
      </c>
      <c r="H23" s="353"/>
      <c r="I23" s="353" t="s">
        <v>163</v>
      </c>
      <c r="J23" s="365">
        <v>10000</v>
      </c>
      <c r="K23" s="355" t="s">
        <v>1123</v>
      </c>
    </row>
    <row r="24" spans="1:11" s="263" customFormat="1" ht="24">
      <c r="A24" s="352">
        <v>19</v>
      </c>
      <c r="B24" s="353" t="s">
        <v>421</v>
      </c>
      <c r="C24" s="353" t="s">
        <v>693</v>
      </c>
      <c r="D24" s="354" t="s">
        <v>856</v>
      </c>
      <c r="E24" s="353">
        <v>3.7</v>
      </c>
      <c r="F24" s="353" t="s">
        <v>749</v>
      </c>
      <c r="G24" s="353" t="s">
        <v>694</v>
      </c>
      <c r="H24" s="353"/>
      <c r="I24" s="353" t="s">
        <v>163</v>
      </c>
      <c r="J24" s="375">
        <v>4000</v>
      </c>
      <c r="K24" s="355" t="s">
        <v>1122</v>
      </c>
    </row>
    <row r="25" spans="1:11" s="263" customFormat="1" ht="24">
      <c r="A25" s="352">
        <v>20</v>
      </c>
      <c r="B25" s="353" t="s">
        <v>419</v>
      </c>
      <c r="C25" s="353" t="s">
        <v>739</v>
      </c>
      <c r="D25" s="354" t="s">
        <v>958</v>
      </c>
      <c r="E25" s="356">
        <v>5</v>
      </c>
      <c r="F25" s="353" t="s">
        <v>168</v>
      </c>
      <c r="G25" s="353" t="s">
        <v>681</v>
      </c>
      <c r="H25" s="353"/>
      <c r="I25" s="353" t="s">
        <v>163</v>
      </c>
      <c r="J25" s="375">
        <v>5000</v>
      </c>
      <c r="K25" s="355" t="s">
        <v>1122</v>
      </c>
    </row>
    <row r="26" spans="1:11" s="263" customFormat="1" ht="24">
      <c r="A26" s="352">
        <v>21</v>
      </c>
      <c r="B26" s="372" t="s">
        <v>419</v>
      </c>
      <c r="C26" s="373" t="s">
        <v>230</v>
      </c>
      <c r="D26" s="360" t="s">
        <v>837</v>
      </c>
      <c r="E26" s="372">
        <v>2.9</v>
      </c>
      <c r="F26" s="359" t="s">
        <v>165</v>
      </c>
      <c r="G26" s="360" t="s">
        <v>231</v>
      </c>
      <c r="H26" s="373"/>
      <c r="I26" s="359" t="s">
        <v>163</v>
      </c>
      <c r="J26" s="375">
        <v>6000</v>
      </c>
      <c r="K26" s="355" t="s">
        <v>1122</v>
      </c>
    </row>
    <row r="27" spans="1:11" s="263" customFormat="1" ht="24" customHeight="1">
      <c r="A27" s="595"/>
      <c r="B27" s="596"/>
      <c r="C27" s="597"/>
      <c r="D27" s="598"/>
      <c r="E27" s="596"/>
      <c r="F27" s="599"/>
      <c r="G27" s="598"/>
      <c r="H27" s="597"/>
      <c r="I27" s="599"/>
      <c r="J27" s="600"/>
      <c r="K27" s="598"/>
    </row>
    <row r="28" spans="1:11" s="246" customFormat="1" ht="13.5" thickBot="1">
      <c r="A28" s="1273">
        <v>24</v>
      </c>
      <c r="B28" s="1273"/>
      <c r="C28" s="1273"/>
      <c r="D28" s="1273"/>
      <c r="E28" s="1273"/>
      <c r="F28" s="1273"/>
      <c r="G28" s="1273"/>
      <c r="H28" s="1273"/>
      <c r="I28" s="1273"/>
      <c r="J28" s="1273"/>
      <c r="K28" s="1273"/>
    </row>
    <row r="29" spans="1:11" s="246" customFormat="1" ht="12.75">
      <c r="A29" s="247" t="s">
        <v>87</v>
      </c>
      <c r="B29" s="248" t="s">
        <v>349</v>
      </c>
      <c r="C29" s="248" t="s">
        <v>502</v>
      </c>
      <c r="D29" s="249" t="s">
        <v>88</v>
      </c>
      <c r="E29" s="248" t="s">
        <v>89</v>
      </c>
      <c r="F29" s="1274" t="s">
        <v>680</v>
      </c>
      <c r="G29" s="251" t="s">
        <v>503</v>
      </c>
      <c r="H29" s="248" t="s">
        <v>90</v>
      </c>
      <c r="I29" s="250" t="s">
        <v>91</v>
      </c>
      <c r="J29" s="248" t="s">
        <v>504</v>
      </c>
      <c r="K29" s="252" t="s">
        <v>505</v>
      </c>
    </row>
    <row r="30" spans="1:11" s="246" customFormat="1" ht="13.5" thickBot="1">
      <c r="A30" s="253" t="s">
        <v>92</v>
      </c>
      <c r="B30" s="254"/>
      <c r="C30" s="254" t="s">
        <v>506</v>
      </c>
      <c r="D30" s="255" t="s">
        <v>507</v>
      </c>
      <c r="E30" s="254" t="s">
        <v>508</v>
      </c>
      <c r="F30" s="1275"/>
      <c r="G30" s="257" t="s">
        <v>509</v>
      </c>
      <c r="H30" s="254" t="s">
        <v>94</v>
      </c>
      <c r="I30" s="256" t="s">
        <v>95</v>
      </c>
      <c r="J30" s="254" t="s">
        <v>510</v>
      </c>
      <c r="K30" s="258" t="s">
        <v>511</v>
      </c>
    </row>
    <row r="31" spans="1:11" s="263" customFormat="1" ht="5.25" customHeight="1">
      <c r="A31" s="259"/>
      <c r="B31" s="260"/>
      <c r="C31" s="260"/>
      <c r="D31" s="261"/>
      <c r="E31" s="260"/>
      <c r="F31" s="260"/>
      <c r="G31" s="260"/>
      <c r="H31" s="260"/>
      <c r="I31" s="261"/>
      <c r="J31" s="260"/>
      <c r="K31" s="262"/>
    </row>
    <row r="32" spans="1:11" s="263" customFormat="1" ht="24">
      <c r="A32" s="352">
        <v>22</v>
      </c>
      <c r="B32" s="359" t="s">
        <v>419</v>
      </c>
      <c r="C32" s="359" t="s">
        <v>651</v>
      </c>
      <c r="D32" s="360" t="s">
        <v>840</v>
      </c>
      <c r="E32" s="361">
        <v>16.7</v>
      </c>
      <c r="F32" s="352" t="s">
        <v>168</v>
      </c>
      <c r="G32" s="360" t="s">
        <v>652</v>
      </c>
      <c r="H32" s="362"/>
      <c r="I32" s="359" t="s">
        <v>163</v>
      </c>
      <c r="J32" s="362">
        <v>12000</v>
      </c>
      <c r="K32" s="355" t="s">
        <v>1122</v>
      </c>
    </row>
    <row r="33" spans="1:11" s="263" customFormat="1" ht="24">
      <c r="A33" s="352">
        <v>23</v>
      </c>
      <c r="B33" s="372" t="s">
        <v>419</v>
      </c>
      <c r="C33" s="373" t="s">
        <v>200</v>
      </c>
      <c r="D33" s="360" t="s">
        <v>881</v>
      </c>
      <c r="E33" s="372">
        <v>2.9</v>
      </c>
      <c r="F33" s="359" t="s">
        <v>168</v>
      </c>
      <c r="G33" s="360" t="s">
        <v>201</v>
      </c>
      <c r="H33" s="373"/>
      <c r="I33" s="359" t="s">
        <v>163</v>
      </c>
      <c r="J33" s="380">
        <v>2583</v>
      </c>
      <c r="K33" s="355" t="s">
        <v>1122</v>
      </c>
    </row>
    <row r="34" spans="1:11" s="263" customFormat="1" ht="24">
      <c r="A34" s="352">
        <v>24</v>
      </c>
      <c r="B34" s="372" t="s">
        <v>419</v>
      </c>
      <c r="C34" s="373" t="s">
        <v>202</v>
      </c>
      <c r="D34" s="360" t="s">
        <v>881</v>
      </c>
      <c r="E34" s="372">
        <v>3</v>
      </c>
      <c r="F34" s="359" t="s">
        <v>168</v>
      </c>
      <c r="G34" s="360" t="s">
        <v>628</v>
      </c>
      <c r="H34" s="373"/>
      <c r="I34" s="359" t="s">
        <v>163</v>
      </c>
      <c r="J34" s="380">
        <v>5576</v>
      </c>
      <c r="K34" s="355" t="s">
        <v>1122</v>
      </c>
    </row>
    <row r="35" spans="1:11" s="263" customFormat="1" ht="24">
      <c r="A35" s="352">
        <v>25</v>
      </c>
      <c r="B35" s="372" t="s">
        <v>543</v>
      </c>
      <c r="C35" s="373" t="s">
        <v>578</v>
      </c>
      <c r="D35" s="374" t="s">
        <v>861</v>
      </c>
      <c r="E35" s="372">
        <v>38.1</v>
      </c>
      <c r="F35" s="359" t="s">
        <v>168</v>
      </c>
      <c r="G35" s="360" t="s">
        <v>579</v>
      </c>
      <c r="H35" s="373"/>
      <c r="I35" s="359" t="s">
        <v>418</v>
      </c>
      <c r="J35" s="380">
        <v>13000</v>
      </c>
      <c r="K35" s="355" t="s">
        <v>1124</v>
      </c>
    </row>
    <row r="36" spans="1:11" s="263" customFormat="1" ht="24">
      <c r="A36" s="352">
        <v>26</v>
      </c>
      <c r="B36" s="372" t="s">
        <v>423</v>
      </c>
      <c r="C36" s="373" t="s">
        <v>583</v>
      </c>
      <c r="D36" s="360" t="s">
        <v>904</v>
      </c>
      <c r="E36" s="372">
        <v>4.9</v>
      </c>
      <c r="F36" s="359" t="s">
        <v>165</v>
      </c>
      <c r="G36" s="360" t="s">
        <v>182</v>
      </c>
      <c r="H36" s="373"/>
      <c r="I36" s="359" t="s">
        <v>163</v>
      </c>
      <c r="J36" s="380">
        <v>4000</v>
      </c>
      <c r="K36" s="355" t="s">
        <v>1124</v>
      </c>
    </row>
    <row r="37" spans="1:11" s="263" customFormat="1" ht="24">
      <c r="A37" s="352">
        <v>27</v>
      </c>
      <c r="B37" s="353" t="s">
        <v>74</v>
      </c>
      <c r="C37" s="353" t="s">
        <v>584</v>
      </c>
      <c r="D37" s="354" t="s">
        <v>904</v>
      </c>
      <c r="E37" s="353">
        <v>4.9</v>
      </c>
      <c r="F37" s="357" t="s">
        <v>168</v>
      </c>
      <c r="G37" s="360" t="s">
        <v>686</v>
      </c>
      <c r="H37" s="357"/>
      <c r="I37" s="353" t="s">
        <v>163</v>
      </c>
      <c r="J37" s="358">
        <v>4500</v>
      </c>
      <c r="K37" s="355" t="s">
        <v>1124</v>
      </c>
    </row>
    <row r="38" spans="1:11" s="263" customFormat="1" ht="24">
      <c r="A38" s="352">
        <v>28</v>
      </c>
      <c r="B38" s="372" t="s">
        <v>423</v>
      </c>
      <c r="C38" s="353" t="s">
        <v>740</v>
      </c>
      <c r="D38" s="354" t="s">
        <v>877</v>
      </c>
      <c r="E38" s="353">
        <v>5.7</v>
      </c>
      <c r="F38" s="353" t="s">
        <v>168</v>
      </c>
      <c r="G38" s="353" t="s">
        <v>162</v>
      </c>
      <c r="H38" s="353"/>
      <c r="I38" s="353" t="s">
        <v>163</v>
      </c>
      <c r="J38" s="375">
        <v>4500</v>
      </c>
      <c r="K38" s="355" t="s">
        <v>1124</v>
      </c>
    </row>
    <row r="39" spans="1:11" s="263" customFormat="1" ht="23.25" customHeight="1">
      <c r="A39" s="352">
        <v>29</v>
      </c>
      <c r="B39" s="372" t="s">
        <v>74</v>
      </c>
      <c r="C39" s="353" t="s">
        <v>746</v>
      </c>
      <c r="D39" s="354" t="s">
        <v>955</v>
      </c>
      <c r="E39" s="353">
        <v>7.25</v>
      </c>
      <c r="F39" s="353" t="s">
        <v>195</v>
      </c>
      <c r="G39" s="353" t="s">
        <v>747</v>
      </c>
      <c r="H39" s="353"/>
      <c r="I39" s="353" t="s">
        <v>163</v>
      </c>
      <c r="J39" s="375">
        <v>5000</v>
      </c>
      <c r="K39" s="355" t="s">
        <v>1125</v>
      </c>
    </row>
    <row r="40" spans="1:11" s="263" customFormat="1" ht="24">
      <c r="A40" s="352">
        <v>30</v>
      </c>
      <c r="B40" s="353" t="s">
        <v>417</v>
      </c>
      <c r="C40" s="353" t="s">
        <v>645</v>
      </c>
      <c r="D40" s="354" t="s">
        <v>872</v>
      </c>
      <c r="E40" s="381">
        <v>10.9</v>
      </c>
      <c r="F40" s="353" t="s">
        <v>168</v>
      </c>
      <c r="G40" s="354" t="s">
        <v>525</v>
      </c>
      <c r="H40" s="357"/>
      <c r="I40" s="353" t="s">
        <v>163</v>
      </c>
      <c r="J40" s="358">
        <v>11000</v>
      </c>
      <c r="K40" s="355" t="s">
        <v>1126</v>
      </c>
    </row>
    <row r="41" spans="1:11" s="263" customFormat="1" ht="24">
      <c r="A41" s="352">
        <v>31</v>
      </c>
      <c r="B41" s="353" t="s">
        <v>417</v>
      </c>
      <c r="C41" s="353" t="s">
        <v>656</v>
      </c>
      <c r="D41" s="354" t="s">
        <v>890</v>
      </c>
      <c r="E41" s="353">
        <v>4.7</v>
      </c>
      <c r="F41" s="353" t="s">
        <v>168</v>
      </c>
      <c r="G41" s="354" t="s">
        <v>657</v>
      </c>
      <c r="H41" s="357"/>
      <c r="I41" s="359" t="s">
        <v>163</v>
      </c>
      <c r="J41" s="375">
        <v>4500</v>
      </c>
      <c r="K41" s="355" t="s">
        <v>1125</v>
      </c>
    </row>
    <row r="42" spans="1:11" s="246" customFormat="1" ht="24">
      <c r="A42" s="352">
        <v>32</v>
      </c>
      <c r="B42" s="372" t="s">
        <v>423</v>
      </c>
      <c r="C42" s="373" t="s">
        <v>514</v>
      </c>
      <c r="D42" s="360" t="s">
        <v>942</v>
      </c>
      <c r="E42" s="372">
        <v>3.9</v>
      </c>
      <c r="F42" s="359" t="s">
        <v>164</v>
      </c>
      <c r="G42" s="360" t="s">
        <v>172</v>
      </c>
      <c r="H42" s="373"/>
      <c r="I42" s="359" t="s">
        <v>163</v>
      </c>
      <c r="J42" s="380">
        <v>3500</v>
      </c>
      <c r="K42" s="355" t="s">
        <v>1124</v>
      </c>
    </row>
    <row r="43" spans="1:11" s="263" customFormat="1" ht="24">
      <c r="A43" s="352">
        <v>33</v>
      </c>
      <c r="B43" s="372" t="s">
        <v>423</v>
      </c>
      <c r="C43" s="373" t="s">
        <v>581</v>
      </c>
      <c r="D43" s="360" t="s">
        <v>942</v>
      </c>
      <c r="E43" s="372">
        <v>5.82</v>
      </c>
      <c r="F43" s="359" t="s">
        <v>169</v>
      </c>
      <c r="G43" s="360" t="s">
        <v>172</v>
      </c>
      <c r="H43" s="373"/>
      <c r="I43" s="359" t="s">
        <v>163</v>
      </c>
      <c r="J43" s="380">
        <v>3000</v>
      </c>
      <c r="K43" s="355" t="s">
        <v>1124</v>
      </c>
    </row>
    <row r="44" spans="1:11" s="263" customFormat="1" ht="23.25" customHeight="1">
      <c r="A44" s="352">
        <v>34</v>
      </c>
      <c r="B44" s="359" t="s">
        <v>119</v>
      </c>
      <c r="C44" s="359" t="s">
        <v>228</v>
      </c>
      <c r="D44" s="360" t="s">
        <v>915</v>
      </c>
      <c r="E44" s="361">
        <v>5</v>
      </c>
      <c r="F44" s="357" t="s">
        <v>165</v>
      </c>
      <c r="G44" s="360" t="s">
        <v>229</v>
      </c>
      <c r="H44" s="362"/>
      <c r="I44" s="353" t="s">
        <v>163</v>
      </c>
      <c r="J44" s="362">
        <v>4500</v>
      </c>
      <c r="K44" s="355" t="s">
        <v>1125</v>
      </c>
    </row>
    <row r="45" spans="1:11" s="263" customFormat="1" ht="24">
      <c r="A45" s="352">
        <v>35</v>
      </c>
      <c r="B45" s="372" t="s">
        <v>419</v>
      </c>
      <c r="C45" s="373" t="s">
        <v>210</v>
      </c>
      <c r="D45" s="360" t="s">
        <v>883</v>
      </c>
      <c r="E45" s="372">
        <v>17.6</v>
      </c>
      <c r="F45" s="359" t="s">
        <v>168</v>
      </c>
      <c r="G45" s="360" t="s">
        <v>180</v>
      </c>
      <c r="H45" s="373"/>
      <c r="I45" s="359" t="s">
        <v>418</v>
      </c>
      <c r="J45" s="380">
        <v>15000</v>
      </c>
      <c r="K45" s="355" t="s">
        <v>1125</v>
      </c>
    </row>
    <row r="46" spans="1:11" s="263" customFormat="1" ht="24">
      <c r="A46" s="352">
        <v>36</v>
      </c>
      <c r="B46" s="353" t="s">
        <v>417</v>
      </c>
      <c r="C46" s="354" t="s">
        <v>527</v>
      </c>
      <c r="D46" s="354" t="s">
        <v>1710</v>
      </c>
      <c r="E46" s="382">
        <v>5.5</v>
      </c>
      <c r="F46" s="383" t="s">
        <v>168</v>
      </c>
      <c r="G46" s="360" t="s">
        <v>175</v>
      </c>
      <c r="H46" s="354"/>
      <c r="I46" s="359" t="s">
        <v>163</v>
      </c>
      <c r="J46" s="375">
        <v>5000</v>
      </c>
      <c r="K46" s="355" t="s">
        <v>1125</v>
      </c>
    </row>
    <row r="47" spans="1:11" s="263" customFormat="1" ht="24">
      <c r="A47" s="352">
        <v>37</v>
      </c>
      <c r="B47" s="357" t="s">
        <v>431</v>
      </c>
      <c r="C47" s="357" t="s">
        <v>186</v>
      </c>
      <c r="D47" s="384" t="s">
        <v>852</v>
      </c>
      <c r="E47" s="385">
        <v>8.4</v>
      </c>
      <c r="F47" s="357" t="s">
        <v>169</v>
      </c>
      <c r="G47" s="357" t="s">
        <v>187</v>
      </c>
      <c r="H47" s="357"/>
      <c r="I47" s="384" t="s">
        <v>163</v>
      </c>
      <c r="J47" s="358">
        <v>1500</v>
      </c>
      <c r="K47" s="355" t="s">
        <v>1124</v>
      </c>
    </row>
    <row r="48" spans="1:11" s="263" customFormat="1" ht="36">
      <c r="A48" s="352">
        <v>38</v>
      </c>
      <c r="B48" s="372" t="s">
        <v>419</v>
      </c>
      <c r="C48" s="373" t="s">
        <v>730</v>
      </c>
      <c r="D48" s="360" t="s">
        <v>947</v>
      </c>
      <c r="E48" s="372">
        <v>10.2</v>
      </c>
      <c r="F48" s="359" t="s">
        <v>164</v>
      </c>
      <c r="G48" s="360" t="s">
        <v>731</v>
      </c>
      <c r="H48" s="373"/>
      <c r="I48" s="359" t="s">
        <v>163</v>
      </c>
      <c r="J48" s="380">
        <v>18000</v>
      </c>
      <c r="K48" s="360" t="s">
        <v>1127</v>
      </c>
    </row>
    <row r="49" spans="1:11" s="263" customFormat="1" ht="24">
      <c r="A49" s="386">
        <v>39</v>
      </c>
      <c r="B49" s="386" t="s">
        <v>119</v>
      </c>
      <c r="C49" s="386" t="s">
        <v>540</v>
      </c>
      <c r="D49" s="387" t="s">
        <v>948</v>
      </c>
      <c r="E49" s="387" t="s">
        <v>541</v>
      </c>
      <c r="F49" s="386" t="s">
        <v>168</v>
      </c>
      <c r="G49" s="387" t="s">
        <v>542</v>
      </c>
      <c r="H49" s="386"/>
      <c r="I49" s="386" t="s">
        <v>418</v>
      </c>
      <c r="J49" s="388"/>
      <c r="K49" s="389" t="s">
        <v>949</v>
      </c>
    </row>
    <row r="50" spans="1:12" ht="72">
      <c r="A50" s="386">
        <v>40</v>
      </c>
      <c r="B50" s="386" t="s">
        <v>543</v>
      </c>
      <c r="C50" s="386" t="s">
        <v>1128</v>
      </c>
      <c r="D50" s="387" t="s">
        <v>1711</v>
      </c>
      <c r="E50" s="386">
        <v>3.9</v>
      </c>
      <c r="F50" s="386" t="s">
        <v>209</v>
      </c>
      <c r="G50" s="387" t="s">
        <v>1129</v>
      </c>
      <c r="H50" s="387"/>
      <c r="I50" s="387" t="s">
        <v>1130</v>
      </c>
      <c r="J50" s="390">
        <v>9500</v>
      </c>
      <c r="K50" s="391" t="s">
        <v>1131</v>
      </c>
      <c r="L50" s="290"/>
    </row>
    <row r="51" spans="1:11" s="263" customFormat="1" ht="66" customHeight="1">
      <c r="A51" s="595"/>
      <c r="B51" s="596"/>
      <c r="C51" s="597"/>
      <c r="D51" s="598"/>
      <c r="E51" s="596"/>
      <c r="F51" s="599"/>
      <c r="G51" s="598"/>
      <c r="H51" s="597"/>
      <c r="I51" s="599"/>
      <c r="J51" s="600"/>
      <c r="K51" s="598"/>
    </row>
    <row r="52" spans="1:11" s="246" customFormat="1" ht="13.5" thickBot="1">
      <c r="A52" s="1273">
        <v>25</v>
      </c>
      <c r="B52" s="1273"/>
      <c r="C52" s="1273"/>
      <c r="D52" s="1273"/>
      <c r="E52" s="1273"/>
      <c r="F52" s="1273"/>
      <c r="G52" s="1273"/>
      <c r="H52" s="1273"/>
      <c r="I52" s="1273"/>
      <c r="J52" s="1273"/>
      <c r="K52" s="1273"/>
    </row>
    <row r="53" spans="1:11" s="246" customFormat="1" ht="12.75">
      <c r="A53" s="247" t="s">
        <v>87</v>
      </c>
      <c r="B53" s="248" t="s">
        <v>349</v>
      </c>
      <c r="C53" s="248" t="s">
        <v>502</v>
      </c>
      <c r="D53" s="249" t="s">
        <v>88</v>
      </c>
      <c r="E53" s="248" t="s">
        <v>89</v>
      </c>
      <c r="F53" s="1274" t="s">
        <v>680</v>
      </c>
      <c r="G53" s="251" t="s">
        <v>503</v>
      </c>
      <c r="H53" s="248" t="s">
        <v>90</v>
      </c>
      <c r="I53" s="250" t="s">
        <v>91</v>
      </c>
      <c r="J53" s="248" t="s">
        <v>504</v>
      </c>
      <c r="K53" s="252" t="s">
        <v>505</v>
      </c>
    </row>
    <row r="54" spans="1:11" s="246" customFormat="1" ht="13.5" thickBot="1">
      <c r="A54" s="253" t="s">
        <v>92</v>
      </c>
      <c r="B54" s="254"/>
      <c r="C54" s="254" t="s">
        <v>506</v>
      </c>
      <c r="D54" s="255" t="s">
        <v>507</v>
      </c>
      <c r="E54" s="254" t="s">
        <v>508</v>
      </c>
      <c r="F54" s="1275"/>
      <c r="G54" s="257" t="s">
        <v>509</v>
      </c>
      <c r="H54" s="254" t="s">
        <v>94</v>
      </c>
      <c r="I54" s="256" t="s">
        <v>95</v>
      </c>
      <c r="J54" s="254" t="s">
        <v>510</v>
      </c>
      <c r="K54" s="258" t="s">
        <v>511</v>
      </c>
    </row>
    <row r="55" spans="1:11" s="263" customFormat="1" ht="5.25" customHeight="1">
      <c r="A55" s="259"/>
      <c r="B55" s="260"/>
      <c r="C55" s="260"/>
      <c r="D55" s="261"/>
      <c r="E55" s="260"/>
      <c r="F55" s="260"/>
      <c r="G55" s="260"/>
      <c r="H55" s="260"/>
      <c r="I55" s="261"/>
      <c r="J55" s="260"/>
      <c r="K55" s="262"/>
    </row>
    <row r="56" spans="1:12" ht="72">
      <c r="A56" s="386">
        <v>41</v>
      </c>
      <c r="B56" s="386" t="s">
        <v>417</v>
      </c>
      <c r="C56" s="386" t="s">
        <v>1132</v>
      </c>
      <c r="D56" s="387" t="s">
        <v>1133</v>
      </c>
      <c r="E56" s="386">
        <v>2.35</v>
      </c>
      <c r="F56" s="386" t="s">
        <v>165</v>
      </c>
      <c r="G56" s="387" t="s">
        <v>1134</v>
      </c>
      <c r="H56" s="386"/>
      <c r="I56" s="392" t="s">
        <v>163</v>
      </c>
      <c r="J56" s="390">
        <v>4000</v>
      </c>
      <c r="K56" s="391" t="s">
        <v>1135</v>
      </c>
      <c r="L56" s="290"/>
    </row>
    <row r="57" spans="1:12" ht="72">
      <c r="A57" s="386">
        <v>42</v>
      </c>
      <c r="B57" s="386" t="s">
        <v>417</v>
      </c>
      <c r="C57" s="386" t="s">
        <v>701</v>
      </c>
      <c r="D57" s="387" t="s">
        <v>962</v>
      </c>
      <c r="E57" s="386">
        <v>3</v>
      </c>
      <c r="F57" s="386" t="s">
        <v>168</v>
      </c>
      <c r="G57" s="387" t="s">
        <v>1136</v>
      </c>
      <c r="H57" s="386"/>
      <c r="I57" s="392" t="s">
        <v>163</v>
      </c>
      <c r="J57" s="390">
        <v>4000</v>
      </c>
      <c r="K57" s="391" t="s">
        <v>1137</v>
      </c>
      <c r="L57" s="290"/>
    </row>
    <row r="58" spans="1:12" ht="72">
      <c r="A58" s="386">
        <v>43</v>
      </c>
      <c r="B58" s="386" t="s">
        <v>421</v>
      </c>
      <c r="C58" s="386" t="s">
        <v>772</v>
      </c>
      <c r="D58" s="387" t="s">
        <v>1138</v>
      </c>
      <c r="E58" s="386">
        <v>4.6</v>
      </c>
      <c r="F58" s="386" t="s">
        <v>165</v>
      </c>
      <c r="G58" s="387" t="s">
        <v>1139</v>
      </c>
      <c r="H58" s="386"/>
      <c r="I58" s="392" t="s">
        <v>163</v>
      </c>
      <c r="J58" s="390">
        <v>5500</v>
      </c>
      <c r="K58" s="391" t="s">
        <v>1140</v>
      </c>
      <c r="L58" s="290"/>
    </row>
    <row r="59" spans="1:12" ht="72">
      <c r="A59" s="393">
        <v>44</v>
      </c>
      <c r="B59" s="386" t="s">
        <v>421</v>
      </c>
      <c r="C59" s="386" t="s">
        <v>666</v>
      </c>
      <c r="D59" s="387" t="s">
        <v>979</v>
      </c>
      <c r="E59" s="386">
        <v>17.16</v>
      </c>
      <c r="F59" s="386" t="s">
        <v>165</v>
      </c>
      <c r="G59" s="387" t="s">
        <v>1141</v>
      </c>
      <c r="H59" s="386"/>
      <c r="I59" s="392" t="s">
        <v>163</v>
      </c>
      <c r="J59" s="390">
        <v>25000</v>
      </c>
      <c r="K59" s="391" t="s">
        <v>1142</v>
      </c>
      <c r="L59" s="290"/>
    </row>
    <row r="60" spans="1:13" s="263" customFormat="1" ht="48">
      <c r="A60" s="392">
        <v>45</v>
      </c>
      <c r="B60" s="386" t="s">
        <v>434</v>
      </c>
      <c r="C60" s="386" t="s">
        <v>857</v>
      </c>
      <c r="D60" s="387" t="s">
        <v>858</v>
      </c>
      <c r="E60" s="386">
        <v>11</v>
      </c>
      <c r="F60" s="386" t="s">
        <v>749</v>
      </c>
      <c r="G60" s="387" t="s">
        <v>859</v>
      </c>
      <c r="H60" s="386"/>
      <c r="I60" s="394" t="s">
        <v>860</v>
      </c>
      <c r="J60" s="388"/>
      <c r="K60" s="395" t="s">
        <v>1143</v>
      </c>
      <c r="M60"/>
    </row>
    <row r="61" spans="1:12" ht="72">
      <c r="A61" s="386">
        <v>46</v>
      </c>
      <c r="B61" s="392" t="s">
        <v>543</v>
      </c>
      <c r="C61" s="392" t="s">
        <v>1144</v>
      </c>
      <c r="D61" s="396" t="s">
        <v>1712</v>
      </c>
      <c r="E61" s="392">
        <v>3.8</v>
      </c>
      <c r="F61" s="392" t="s">
        <v>1145</v>
      </c>
      <c r="G61" s="396" t="s">
        <v>1146</v>
      </c>
      <c r="H61" s="392"/>
      <c r="I61" s="392" t="s">
        <v>163</v>
      </c>
      <c r="J61" s="397">
        <v>6000</v>
      </c>
      <c r="K61" s="391" t="s">
        <v>1147</v>
      </c>
      <c r="L61" s="291"/>
    </row>
    <row r="62" spans="1:12" ht="73.5" customHeight="1">
      <c r="A62" s="386">
        <v>47</v>
      </c>
      <c r="B62" s="386" t="s">
        <v>543</v>
      </c>
      <c r="C62" s="386" t="s">
        <v>1148</v>
      </c>
      <c r="D62" s="387" t="s">
        <v>1149</v>
      </c>
      <c r="E62" s="386">
        <v>10</v>
      </c>
      <c r="F62" s="386" t="s">
        <v>165</v>
      </c>
      <c r="G62" s="387" t="s">
        <v>1150</v>
      </c>
      <c r="H62" s="386" t="s">
        <v>1151</v>
      </c>
      <c r="I62" s="386" t="s">
        <v>767</v>
      </c>
      <c r="J62" s="390">
        <v>8000</v>
      </c>
      <c r="K62" s="398" t="s">
        <v>1152</v>
      </c>
      <c r="L62" s="291"/>
    </row>
    <row r="63" spans="1:12" ht="92.25" customHeight="1">
      <c r="A63" s="386">
        <v>48</v>
      </c>
      <c r="B63" s="386" t="s">
        <v>543</v>
      </c>
      <c r="C63" s="386" t="s">
        <v>1153</v>
      </c>
      <c r="D63" s="387" t="s">
        <v>1713</v>
      </c>
      <c r="E63" s="386">
        <v>7.1</v>
      </c>
      <c r="F63" s="386" t="s">
        <v>168</v>
      </c>
      <c r="G63" s="387" t="s">
        <v>1154</v>
      </c>
      <c r="H63" s="386"/>
      <c r="I63" s="392" t="s">
        <v>163</v>
      </c>
      <c r="J63" s="390">
        <v>8000</v>
      </c>
      <c r="K63" s="391" t="s">
        <v>1155</v>
      </c>
      <c r="L63" s="292"/>
    </row>
    <row r="64" spans="1:11" s="246" customFormat="1" ht="21" customHeight="1" thickBot="1">
      <c r="A64" s="1273">
        <v>26</v>
      </c>
      <c r="B64" s="1273"/>
      <c r="C64" s="1273"/>
      <c r="D64" s="1273"/>
      <c r="E64" s="1273"/>
      <c r="F64" s="1273"/>
      <c r="G64" s="1273"/>
      <c r="H64" s="1273"/>
      <c r="I64" s="1273"/>
      <c r="J64" s="1273"/>
      <c r="K64" s="1273"/>
    </row>
    <row r="65" spans="1:11" s="246" customFormat="1" ht="12.75">
      <c r="A65" s="247" t="s">
        <v>87</v>
      </c>
      <c r="B65" s="248" t="s">
        <v>349</v>
      </c>
      <c r="C65" s="248" t="s">
        <v>502</v>
      </c>
      <c r="D65" s="249" t="s">
        <v>88</v>
      </c>
      <c r="E65" s="248" t="s">
        <v>89</v>
      </c>
      <c r="F65" s="1274" t="s">
        <v>680</v>
      </c>
      <c r="G65" s="251" t="s">
        <v>503</v>
      </c>
      <c r="H65" s="248" t="s">
        <v>90</v>
      </c>
      <c r="I65" s="250" t="s">
        <v>91</v>
      </c>
      <c r="J65" s="248" t="s">
        <v>504</v>
      </c>
      <c r="K65" s="252" t="s">
        <v>505</v>
      </c>
    </row>
    <row r="66" spans="1:11" s="246" customFormat="1" ht="13.5" thickBot="1">
      <c r="A66" s="253" t="s">
        <v>92</v>
      </c>
      <c r="B66" s="254"/>
      <c r="C66" s="254" t="s">
        <v>506</v>
      </c>
      <c r="D66" s="255" t="s">
        <v>507</v>
      </c>
      <c r="E66" s="254" t="s">
        <v>508</v>
      </c>
      <c r="F66" s="1275"/>
      <c r="G66" s="257" t="s">
        <v>509</v>
      </c>
      <c r="H66" s="254" t="s">
        <v>94</v>
      </c>
      <c r="I66" s="256" t="s">
        <v>95</v>
      </c>
      <c r="J66" s="254" t="s">
        <v>510</v>
      </c>
      <c r="K66" s="258" t="s">
        <v>511</v>
      </c>
    </row>
    <row r="67" spans="1:11" s="263" customFormat="1" ht="5.25" customHeight="1">
      <c r="A67" s="259"/>
      <c r="B67" s="260"/>
      <c r="C67" s="260"/>
      <c r="D67" s="261"/>
      <c r="E67" s="260"/>
      <c r="F67" s="260"/>
      <c r="G67" s="260"/>
      <c r="H67" s="260"/>
      <c r="I67" s="261"/>
      <c r="J67" s="260"/>
      <c r="K67" s="262"/>
    </row>
    <row r="68" spans="1:12" ht="72">
      <c r="A68" s="386">
        <v>49</v>
      </c>
      <c r="B68" s="386" t="s">
        <v>119</v>
      </c>
      <c r="C68" s="386" t="s">
        <v>2</v>
      </c>
      <c r="D68" s="387" t="s">
        <v>1043</v>
      </c>
      <c r="E68" s="386">
        <v>2.5</v>
      </c>
      <c r="F68" s="386" t="s">
        <v>168</v>
      </c>
      <c r="G68" s="387" t="s">
        <v>1156</v>
      </c>
      <c r="H68" s="386"/>
      <c r="I68" s="392" t="s">
        <v>163</v>
      </c>
      <c r="J68" s="390">
        <v>4000</v>
      </c>
      <c r="K68" s="391" t="s">
        <v>1157</v>
      </c>
      <c r="L68" s="290"/>
    </row>
    <row r="69" spans="1:12" ht="72">
      <c r="A69" s="386">
        <v>50</v>
      </c>
      <c r="B69" s="386" t="s">
        <v>419</v>
      </c>
      <c r="C69" s="386" t="s">
        <v>20</v>
      </c>
      <c r="D69" s="387" t="s">
        <v>995</v>
      </c>
      <c r="E69" s="386">
        <v>18</v>
      </c>
      <c r="F69" s="386" t="s">
        <v>168</v>
      </c>
      <c r="G69" s="387" t="s">
        <v>1158</v>
      </c>
      <c r="H69" s="386"/>
      <c r="I69" s="392" t="s">
        <v>163</v>
      </c>
      <c r="J69" s="390">
        <v>21000</v>
      </c>
      <c r="K69" s="391" t="s">
        <v>1159</v>
      </c>
      <c r="L69" s="290"/>
    </row>
    <row r="70" spans="1:12" ht="72">
      <c r="A70" s="393">
        <v>51</v>
      </c>
      <c r="B70" s="386" t="s">
        <v>419</v>
      </c>
      <c r="C70" s="386" t="s">
        <v>1160</v>
      </c>
      <c r="D70" s="387" t="s">
        <v>1161</v>
      </c>
      <c r="E70" s="386">
        <v>9.3</v>
      </c>
      <c r="F70" s="386" t="s">
        <v>687</v>
      </c>
      <c r="G70" s="387" t="s">
        <v>1162</v>
      </c>
      <c r="H70" s="387"/>
      <c r="I70" s="387" t="s">
        <v>1725</v>
      </c>
      <c r="J70" s="390">
        <v>15000</v>
      </c>
      <c r="K70" s="398" t="s">
        <v>1163</v>
      </c>
      <c r="L70" s="290"/>
    </row>
    <row r="71" spans="1:13" s="263" customFormat="1" ht="48">
      <c r="A71" s="386">
        <v>52</v>
      </c>
      <c r="B71" s="399" t="s">
        <v>543</v>
      </c>
      <c r="C71" s="399" t="s">
        <v>1164</v>
      </c>
      <c r="D71" s="400" t="s">
        <v>1165</v>
      </c>
      <c r="E71" s="401">
        <v>4</v>
      </c>
      <c r="F71" s="399" t="s">
        <v>174</v>
      </c>
      <c r="G71" s="399" t="s">
        <v>786</v>
      </c>
      <c r="H71" s="399"/>
      <c r="I71" s="400" t="s">
        <v>163</v>
      </c>
      <c r="J71" s="402">
        <v>6000</v>
      </c>
      <c r="K71" s="398" t="s">
        <v>1166</v>
      </c>
      <c r="M71"/>
    </row>
    <row r="72" spans="1:12" ht="60">
      <c r="A72" s="393">
        <v>53</v>
      </c>
      <c r="B72" s="386" t="s">
        <v>543</v>
      </c>
      <c r="C72" s="386" t="s">
        <v>1167</v>
      </c>
      <c r="D72" s="387" t="s">
        <v>1714</v>
      </c>
      <c r="E72" s="386">
        <v>11.9</v>
      </c>
      <c r="F72" s="386" t="s">
        <v>1168</v>
      </c>
      <c r="G72" s="387" t="s">
        <v>1169</v>
      </c>
      <c r="H72" s="386"/>
      <c r="I72" s="386" t="s">
        <v>163</v>
      </c>
      <c r="J72" s="390">
        <v>15000</v>
      </c>
      <c r="K72" s="398" t="s">
        <v>1170</v>
      </c>
      <c r="L72" s="290"/>
    </row>
    <row r="73" spans="1:13" s="246" customFormat="1" ht="60">
      <c r="A73" s="393">
        <v>54</v>
      </c>
      <c r="B73" s="386" t="s">
        <v>434</v>
      </c>
      <c r="C73" s="386" t="s">
        <v>763</v>
      </c>
      <c r="D73" s="387" t="s">
        <v>943</v>
      </c>
      <c r="E73" s="386">
        <v>19.6</v>
      </c>
      <c r="F73" s="386" t="s">
        <v>165</v>
      </c>
      <c r="G73" s="386" t="s">
        <v>764</v>
      </c>
      <c r="H73" s="386"/>
      <c r="I73" s="386" t="s">
        <v>418</v>
      </c>
      <c r="J73" s="388">
        <v>5000</v>
      </c>
      <c r="K73" s="395" t="s">
        <v>1171</v>
      </c>
      <c r="M73"/>
    </row>
    <row r="74" spans="1:13" s="263" customFormat="1" ht="36">
      <c r="A74" s="393">
        <v>55</v>
      </c>
      <c r="B74" s="403" t="s">
        <v>119</v>
      </c>
      <c r="C74" s="386" t="s">
        <v>236</v>
      </c>
      <c r="D74" s="387" t="s">
        <v>1022</v>
      </c>
      <c r="E74" s="403">
        <v>17.2</v>
      </c>
      <c r="F74" s="387" t="s">
        <v>181</v>
      </c>
      <c r="G74" s="387" t="s">
        <v>237</v>
      </c>
      <c r="H74" s="386"/>
      <c r="I74" s="386" t="s">
        <v>163</v>
      </c>
      <c r="J74" s="388">
        <v>25000</v>
      </c>
      <c r="K74" s="398" t="s">
        <v>1172</v>
      </c>
      <c r="M74"/>
    </row>
    <row r="75" spans="1:13" s="263" customFormat="1" ht="24">
      <c r="A75" s="393">
        <v>56</v>
      </c>
      <c r="B75" s="404" t="s">
        <v>431</v>
      </c>
      <c r="C75" s="405" t="s">
        <v>1173</v>
      </c>
      <c r="D75" s="398" t="s">
        <v>842</v>
      </c>
      <c r="E75" s="404">
        <v>12.55</v>
      </c>
      <c r="F75" s="406" t="s">
        <v>637</v>
      </c>
      <c r="G75" s="398" t="s">
        <v>843</v>
      </c>
      <c r="H75" s="405"/>
      <c r="I75" s="387" t="s">
        <v>767</v>
      </c>
      <c r="J75" s="407">
        <v>5000</v>
      </c>
      <c r="K75" s="398" t="s">
        <v>844</v>
      </c>
      <c r="M75"/>
    </row>
    <row r="76" spans="1:13" s="264" customFormat="1" ht="84">
      <c r="A76" s="969">
        <v>57</v>
      </c>
      <c r="B76" s="970" t="s">
        <v>423</v>
      </c>
      <c r="C76" s="971" t="s">
        <v>577</v>
      </c>
      <c r="D76" s="972" t="s">
        <v>845</v>
      </c>
      <c r="E76" s="970">
        <v>2.9</v>
      </c>
      <c r="F76" s="973" t="s">
        <v>164</v>
      </c>
      <c r="G76" s="972" t="s">
        <v>162</v>
      </c>
      <c r="H76" s="971"/>
      <c r="I76" s="973" t="s">
        <v>547</v>
      </c>
      <c r="J76" s="974">
        <v>3109</v>
      </c>
      <c r="K76" s="975" t="s">
        <v>846</v>
      </c>
      <c r="M76"/>
    </row>
    <row r="77" spans="1:13" s="264" customFormat="1" ht="44.25" customHeight="1">
      <c r="A77" s="976"/>
      <c r="B77" s="977"/>
      <c r="C77" s="978"/>
      <c r="D77" s="979"/>
      <c r="E77" s="977"/>
      <c r="F77" s="980"/>
      <c r="G77" s="979"/>
      <c r="H77" s="981"/>
      <c r="I77" s="982"/>
      <c r="J77" s="983"/>
      <c r="K77" s="984"/>
      <c r="M77" s="130"/>
    </row>
    <row r="78" spans="1:11" s="246" customFormat="1" ht="21" customHeight="1" thickBot="1">
      <c r="A78" s="1273">
        <v>27</v>
      </c>
      <c r="B78" s="1273"/>
      <c r="C78" s="1273"/>
      <c r="D78" s="1273"/>
      <c r="E78" s="1273"/>
      <c r="F78" s="1273"/>
      <c r="G78" s="1273"/>
      <c r="H78" s="1273"/>
      <c r="I78" s="1273"/>
      <c r="J78" s="1273"/>
      <c r="K78" s="1273"/>
    </row>
    <row r="79" spans="1:11" s="246" customFormat="1" ht="12.75">
      <c r="A79" s="247" t="s">
        <v>87</v>
      </c>
      <c r="B79" s="248" t="s">
        <v>349</v>
      </c>
      <c r="C79" s="248" t="s">
        <v>502</v>
      </c>
      <c r="D79" s="249" t="s">
        <v>88</v>
      </c>
      <c r="E79" s="248" t="s">
        <v>89</v>
      </c>
      <c r="F79" s="1274" t="s">
        <v>680</v>
      </c>
      <c r="G79" s="251" t="s">
        <v>503</v>
      </c>
      <c r="H79" s="248" t="s">
        <v>90</v>
      </c>
      <c r="I79" s="250" t="s">
        <v>91</v>
      </c>
      <c r="J79" s="248" t="s">
        <v>504</v>
      </c>
      <c r="K79" s="252" t="s">
        <v>505</v>
      </c>
    </row>
    <row r="80" spans="1:11" s="246" customFormat="1" ht="13.5" thickBot="1">
      <c r="A80" s="253" t="s">
        <v>92</v>
      </c>
      <c r="B80" s="254"/>
      <c r="C80" s="254" t="s">
        <v>506</v>
      </c>
      <c r="D80" s="255" t="s">
        <v>507</v>
      </c>
      <c r="E80" s="254" t="s">
        <v>508</v>
      </c>
      <c r="F80" s="1275"/>
      <c r="G80" s="257" t="s">
        <v>509</v>
      </c>
      <c r="H80" s="254" t="s">
        <v>94</v>
      </c>
      <c r="I80" s="256" t="s">
        <v>95</v>
      </c>
      <c r="J80" s="254" t="s">
        <v>510</v>
      </c>
      <c r="K80" s="258" t="s">
        <v>511</v>
      </c>
    </row>
    <row r="81" spans="1:11" s="263" customFormat="1" ht="5.25" customHeight="1">
      <c r="A81" s="259"/>
      <c r="B81" s="260"/>
      <c r="C81" s="260"/>
      <c r="D81" s="261"/>
      <c r="E81" s="260"/>
      <c r="F81" s="260"/>
      <c r="G81" s="260"/>
      <c r="H81" s="260"/>
      <c r="I81" s="261"/>
      <c r="J81" s="260"/>
      <c r="K81" s="262"/>
    </row>
    <row r="82" spans="1:13" s="264" customFormat="1" ht="72">
      <c r="A82" s="969">
        <v>58</v>
      </c>
      <c r="B82" s="973" t="s">
        <v>421</v>
      </c>
      <c r="C82" s="973" t="s">
        <v>692</v>
      </c>
      <c r="D82" s="972" t="s">
        <v>847</v>
      </c>
      <c r="E82" s="985">
        <v>5</v>
      </c>
      <c r="F82" s="969" t="s">
        <v>749</v>
      </c>
      <c r="G82" s="972" t="s">
        <v>641</v>
      </c>
      <c r="H82" s="986"/>
      <c r="I82" s="987" t="s">
        <v>163</v>
      </c>
      <c r="J82" s="988">
        <v>4786</v>
      </c>
      <c r="K82" s="975" t="s">
        <v>1174</v>
      </c>
      <c r="M82"/>
    </row>
    <row r="83" spans="1:13" s="263" customFormat="1" ht="72">
      <c r="A83" s="969">
        <v>59</v>
      </c>
      <c r="B83" s="989" t="s">
        <v>421</v>
      </c>
      <c r="C83" s="989" t="s">
        <v>599</v>
      </c>
      <c r="D83" s="975" t="s">
        <v>848</v>
      </c>
      <c r="E83" s="975">
        <v>2.5</v>
      </c>
      <c r="F83" s="989" t="s">
        <v>168</v>
      </c>
      <c r="G83" s="975" t="s">
        <v>600</v>
      </c>
      <c r="H83" s="989"/>
      <c r="I83" s="989" t="s">
        <v>418</v>
      </c>
      <c r="J83" s="990">
        <v>6141</v>
      </c>
      <c r="K83" s="975" t="s">
        <v>1175</v>
      </c>
      <c r="M83"/>
    </row>
    <row r="84" spans="1:13" s="263" customFormat="1" ht="72">
      <c r="A84" s="969">
        <v>60</v>
      </c>
      <c r="B84" s="970" t="s">
        <v>423</v>
      </c>
      <c r="C84" s="971" t="s">
        <v>575</v>
      </c>
      <c r="D84" s="972" t="s">
        <v>849</v>
      </c>
      <c r="E84" s="970">
        <v>6.1</v>
      </c>
      <c r="F84" s="973" t="s">
        <v>195</v>
      </c>
      <c r="G84" s="972" t="s">
        <v>576</v>
      </c>
      <c r="H84" s="971"/>
      <c r="I84" s="973" t="s">
        <v>547</v>
      </c>
      <c r="J84" s="974">
        <v>9124</v>
      </c>
      <c r="K84" s="975" t="s">
        <v>1176</v>
      </c>
      <c r="M84"/>
    </row>
    <row r="85" spans="1:13" s="263" customFormat="1" ht="24">
      <c r="A85" s="393">
        <v>61</v>
      </c>
      <c r="B85" s="404" t="s">
        <v>419</v>
      </c>
      <c r="C85" s="405" t="s">
        <v>176</v>
      </c>
      <c r="D85" s="398" t="s">
        <v>850</v>
      </c>
      <c r="E85" s="404">
        <v>5</v>
      </c>
      <c r="F85" s="406" t="s">
        <v>169</v>
      </c>
      <c r="G85" s="398" t="s">
        <v>177</v>
      </c>
      <c r="H85" s="404"/>
      <c r="I85" s="410" t="s">
        <v>163</v>
      </c>
      <c r="J85" s="409">
        <v>12000</v>
      </c>
      <c r="K85" s="395" t="s">
        <v>638</v>
      </c>
      <c r="M85"/>
    </row>
    <row r="86" spans="1:13" s="263" customFormat="1" ht="24">
      <c r="A86" s="393">
        <v>62</v>
      </c>
      <c r="B86" s="404" t="s">
        <v>434</v>
      </c>
      <c r="C86" s="405" t="s">
        <v>585</v>
      </c>
      <c r="D86" s="398" t="s">
        <v>946</v>
      </c>
      <c r="E86" s="404">
        <v>3</v>
      </c>
      <c r="F86" s="406" t="s">
        <v>715</v>
      </c>
      <c r="G86" s="411" t="s">
        <v>167</v>
      </c>
      <c r="H86" s="405"/>
      <c r="I86" s="406" t="s">
        <v>547</v>
      </c>
      <c r="J86" s="407">
        <v>3000</v>
      </c>
      <c r="K86" s="389" t="s">
        <v>783</v>
      </c>
      <c r="M86"/>
    </row>
    <row r="87" spans="1:13" s="263" customFormat="1" ht="48">
      <c r="A87" s="393">
        <v>63</v>
      </c>
      <c r="B87" s="405" t="s">
        <v>423</v>
      </c>
      <c r="C87" s="405" t="s">
        <v>203</v>
      </c>
      <c r="D87" s="398" t="s">
        <v>851</v>
      </c>
      <c r="E87" s="412">
        <v>33</v>
      </c>
      <c r="F87" s="405" t="s">
        <v>169</v>
      </c>
      <c r="G87" s="398" t="s">
        <v>204</v>
      </c>
      <c r="H87" s="405"/>
      <c r="I87" s="406" t="s">
        <v>418</v>
      </c>
      <c r="J87" s="407">
        <v>17000</v>
      </c>
      <c r="K87" s="398" t="s">
        <v>1177</v>
      </c>
      <c r="M87"/>
    </row>
    <row r="88" spans="1:13" s="263" customFormat="1" ht="36">
      <c r="A88" s="393">
        <v>64</v>
      </c>
      <c r="B88" s="406" t="s">
        <v>423</v>
      </c>
      <c r="C88" s="406" t="s">
        <v>205</v>
      </c>
      <c r="D88" s="398" t="s">
        <v>1178</v>
      </c>
      <c r="E88" s="408">
        <v>2.8</v>
      </c>
      <c r="F88" s="406" t="s">
        <v>164</v>
      </c>
      <c r="G88" s="398" t="s">
        <v>182</v>
      </c>
      <c r="H88" s="406"/>
      <c r="I88" s="406" t="s">
        <v>418</v>
      </c>
      <c r="J88" s="409">
        <v>5000</v>
      </c>
      <c r="K88" s="395" t="s">
        <v>1179</v>
      </c>
      <c r="M88"/>
    </row>
    <row r="89" spans="1:13" s="263" customFormat="1" ht="36">
      <c r="A89" s="393">
        <v>65</v>
      </c>
      <c r="B89" s="386" t="s">
        <v>417</v>
      </c>
      <c r="C89" s="386" t="s">
        <v>643</v>
      </c>
      <c r="D89" s="387" t="s">
        <v>853</v>
      </c>
      <c r="E89" s="386">
        <v>20</v>
      </c>
      <c r="F89" s="386" t="s">
        <v>174</v>
      </c>
      <c r="G89" s="387" t="s">
        <v>644</v>
      </c>
      <c r="H89" s="399"/>
      <c r="I89" s="387" t="s">
        <v>418</v>
      </c>
      <c r="J89" s="402">
        <v>18000</v>
      </c>
      <c r="K89" s="387" t="s">
        <v>682</v>
      </c>
      <c r="M89"/>
    </row>
    <row r="90" spans="1:13" s="263" customFormat="1" ht="36">
      <c r="A90" s="393">
        <v>66</v>
      </c>
      <c r="B90" s="386" t="s">
        <v>419</v>
      </c>
      <c r="C90" s="386" t="s">
        <v>529</v>
      </c>
      <c r="D90" s="387" t="s">
        <v>854</v>
      </c>
      <c r="E90" s="386">
        <v>4.9</v>
      </c>
      <c r="F90" s="386" t="s">
        <v>749</v>
      </c>
      <c r="G90" s="398" t="s">
        <v>183</v>
      </c>
      <c r="H90" s="386"/>
      <c r="I90" s="386" t="s">
        <v>163</v>
      </c>
      <c r="J90" s="388">
        <v>4000</v>
      </c>
      <c r="K90" s="398" t="s">
        <v>1180</v>
      </c>
      <c r="M90"/>
    </row>
    <row r="91" spans="1:13" s="263" customFormat="1" ht="36">
      <c r="A91" s="393">
        <v>67</v>
      </c>
      <c r="B91" s="386" t="s">
        <v>434</v>
      </c>
      <c r="C91" s="386" t="s">
        <v>785</v>
      </c>
      <c r="D91" s="387" t="s">
        <v>999</v>
      </c>
      <c r="E91" s="386">
        <v>5.8</v>
      </c>
      <c r="F91" s="386" t="s">
        <v>174</v>
      </c>
      <c r="G91" s="386" t="s">
        <v>786</v>
      </c>
      <c r="H91" s="386"/>
      <c r="I91" s="386" t="s">
        <v>163</v>
      </c>
      <c r="J91" s="388">
        <v>7000</v>
      </c>
      <c r="K91" s="398" t="s">
        <v>1181</v>
      </c>
      <c r="M91"/>
    </row>
    <row r="92" spans="1:13" s="263" customFormat="1" ht="36">
      <c r="A92" s="393">
        <v>68</v>
      </c>
      <c r="B92" s="386" t="s">
        <v>434</v>
      </c>
      <c r="C92" s="386" t="s">
        <v>787</v>
      </c>
      <c r="D92" s="387" t="s">
        <v>1002</v>
      </c>
      <c r="E92" s="386">
        <v>4.3</v>
      </c>
      <c r="F92" s="386" t="s">
        <v>181</v>
      </c>
      <c r="G92" s="386" t="s">
        <v>788</v>
      </c>
      <c r="H92" s="386"/>
      <c r="I92" s="386" t="s">
        <v>163</v>
      </c>
      <c r="J92" s="388">
        <v>6000</v>
      </c>
      <c r="K92" s="398" t="s">
        <v>1182</v>
      </c>
      <c r="M92"/>
    </row>
    <row r="93" spans="1:13" s="263" customFormat="1" ht="36">
      <c r="A93" s="393">
        <v>69</v>
      </c>
      <c r="B93" s="406" t="s">
        <v>419</v>
      </c>
      <c r="C93" s="406" t="s">
        <v>650</v>
      </c>
      <c r="D93" s="398" t="s">
        <v>897</v>
      </c>
      <c r="E93" s="408">
        <v>4</v>
      </c>
      <c r="F93" s="393" t="s">
        <v>749</v>
      </c>
      <c r="G93" s="398" t="s">
        <v>214</v>
      </c>
      <c r="H93" s="409"/>
      <c r="I93" s="406" t="s">
        <v>163</v>
      </c>
      <c r="J93" s="409">
        <v>3500</v>
      </c>
      <c r="K93" s="398" t="s">
        <v>1183</v>
      </c>
      <c r="M93"/>
    </row>
    <row r="94" spans="1:13" s="263" customFormat="1" ht="36">
      <c r="A94" s="393">
        <v>70</v>
      </c>
      <c r="B94" s="404" t="s">
        <v>74</v>
      </c>
      <c r="C94" s="386" t="s">
        <v>813</v>
      </c>
      <c r="D94" s="387" t="s">
        <v>862</v>
      </c>
      <c r="E94" s="386">
        <v>246</v>
      </c>
      <c r="F94" s="386" t="s">
        <v>195</v>
      </c>
      <c r="G94" s="387" t="s">
        <v>814</v>
      </c>
      <c r="H94" s="386"/>
      <c r="I94" s="387" t="s">
        <v>767</v>
      </c>
      <c r="J94" s="413">
        <v>8000</v>
      </c>
      <c r="K94" s="395" t="s">
        <v>863</v>
      </c>
      <c r="M94"/>
    </row>
    <row r="95" spans="1:13" s="264" customFormat="1" ht="9.75" customHeight="1">
      <c r="A95" s="595"/>
      <c r="B95" s="596"/>
      <c r="C95" s="597"/>
      <c r="D95" s="598"/>
      <c r="E95" s="596"/>
      <c r="F95" s="599"/>
      <c r="G95" s="598"/>
      <c r="H95" s="601"/>
      <c r="I95" s="602"/>
      <c r="J95" s="603"/>
      <c r="K95" s="604"/>
      <c r="M95" s="130"/>
    </row>
    <row r="96" spans="1:11" s="246" customFormat="1" ht="21" customHeight="1" thickBot="1">
      <c r="A96" s="1273">
        <v>28</v>
      </c>
      <c r="B96" s="1273"/>
      <c r="C96" s="1273"/>
      <c r="D96" s="1273"/>
      <c r="E96" s="1273"/>
      <c r="F96" s="1273"/>
      <c r="G96" s="1273"/>
      <c r="H96" s="1273"/>
      <c r="I96" s="1273"/>
      <c r="J96" s="1273"/>
      <c r="K96" s="1273"/>
    </row>
    <row r="97" spans="1:11" s="246" customFormat="1" ht="12.75">
      <c r="A97" s="247" t="s">
        <v>87</v>
      </c>
      <c r="B97" s="248" t="s">
        <v>349</v>
      </c>
      <c r="C97" s="248" t="s">
        <v>502</v>
      </c>
      <c r="D97" s="249" t="s">
        <v>88</v>
      </c>
      <c r="E97" s="248" t="s">
        <v>89</v>
      </c>
      <c r="F97" s="1274" t="s">
        <v>680</v>
      </c>
      <c r="G97" s="251" t="s">
        <v>503</v>
      </c>
      <c r="H97" s="248" t="s">
        <v>90</v>
      </c>
      <c r="I97" s="250" t="s">
        <v>91</v>
      </c>
      <c r="J97" s="248" t="s">
        <v>504</v>
      </c>
      <c r="K97" s="252" t="s">
        <v>505</v>
      </c>
    </row>
    <row r="98" spans="1:11" s="246" customFormat="1" ht="13.5" thickBot="1">
      <c r="A98" s="253" t="s">
        <v>92</v>
      </c>
      <c r="B98" s="254"/>
      <c r="C98" s="254" t="s">
        <v>506</v>
      </c>
      <c r="D98" s="255" t="s">
        <v>507</v>
      </c>
      <c r="E98" s="254" t="s">
        <v>508</v>
      </c>
      <c r="F98" s="1275"/>
      <c r="G98" s="257" t="s">
        <v>509</v>
      </c>
      <c r="H98" s="254" t="s">
        <v>94</v>
      </c>
      <c r="I98" s="256" t="s">
        <v>95</v>
      </c>
      <c r="J98" s="254" t="s">
        <v>510</v>
      </c>
      <c r="K98" s="258" t="s">
        <v>511</v>
      </c>
    </row>
    <row r="99" spans="1:11" s="263" customFormat="1" ht="5.25" customHeight="1">
      <c r="A99" s="259"/>
      <c r="B99" s="260"/>
      <c r="C99" s="260"/>
      <c r="D99" s="261"/>
      <c r="E99" s="260"/>
      <c r="F99" s="260"/>
      <c r="G99" s="260"/>
      <c r="H99" s="260"/>
      <c r="I99" s="261"/>
      <c r="J99" s="260"/>
      <c r="K99" s="262"/>
    </row>
    <row r="100" spans="1:13" s="263" customFormat="1" ht="48">
      <c r="A100" s="393">
        <v>71</v>
      </c>
      <c r="B100" s="386" t="s">
        <v>434</v>
      </c>
      <c r="C100" s="386" t="s">
        <v>752</v>
      </c>
      <c r="D100" s="387" t="s">
        <v>864</v>
      </c>
      <c r="E100" s="386">
        <v>80.1</v>
      </c>
      <c r="F100" s="386" t="s">
        <v>164</v>
      </c>
      <c r="G100" s="386" t="s">
        <v>753</v>
      </c>
      <c r="H100" s="386"/>
      <c r="I100" s="386" t="s">
        <v>418</v>
      </c>
      <c r="J100" s="388"/>
      <c r="K100" s="395" t="s">
        <v>1184</v>
      </c>
      <c r="M100"/>
    </row>
    <row r="101" spans="1:13" s="263" customFormat="1" ht="21.75" customHeight="1">
      <c r="A101" s="393">
        <v>72</v>
      </c>
      <c r="B101" s="406" t="s">
        <v>419</v>
      </c>
      <c r="C101" s="406" t="s">
        <v>639</v>
      </c>
      <c r="D101" s="398" t="s">
        <v>865</v>
      </c>
      <c r="E101" s="408">
        <v>48.1</v>
      </c>
      <c r="F101" s="393" t="s">
        <v>165</v>
      </c>
      <c r="G101" s="398" t="s">
        <v>640</v>
      </c>
      <c r="H101" s="409"/>
      <c r="I101" s="406" t="s">
        <v>418</v>
      </c>
      <c r="J101" s="409">
        <v>17853</v>
      </c>
      <c r="K101" s="389" t="s">
        <v>1185</v>
      </c>
      <c r="M101"/>
    </row>
    <row r="102" spans="1:13" s="263" customFormat="1" ht="36">
      <c r="A102" s="393">
        <v>73</v>
      </c>
      <c r="B102" s="386" t="s">
        <v>421</v>
      </c>
      <c r="C102" s="386" t="s">
        <v>519</v>
      </c>
      <c r="D102" s="387" t="s">
        <v>869</v>
      </c>
      <c r="E102" s="386">
        <v>11.1</v>
      </c>
      <c r="F102" s="386" t="s">
        <v>168</v>
      </c>
      <c r="G102" s="387" t="s">
        <v>520</v>
      </c>
      <c r="H102" s="386"/>
      <c r="I102" s="387" t="s">
        <v>767</v>
      </c>
      <c r="J102" s="414">
        <v>5700</v>
      </c>
      <c r="K102" s="387" t="s">
        <v>1186</v>
      </c>
      <c r="M102"/>
    </row>
    <row r="103" spans="1:13" s="263" customFormat="1" ht="36">
      <c r="A103" s="393">
        <v>74</v>
      </c>
      <c r="B103" s="386" t="s">
        <v>421</v>
      </c>
      <c r="C103" s="386" t="s">
        <v>761</v>
      </c>
      <c r="D103" s="387" t="s">
        <v>870</v>
      </c>
      <c r="E103" s="403">
        <v>4.3</v>
      </c>
      <c r="F103" s="386" t="s">
        <v>168</v>
      </c>
      <c r="G103" s="387" t="s">
        <v>762</v>
      </c>
      <c r="H103" s="386"/>
      <c r="I103" s="386" t="s">
        <v>163</v>
      </c>
      <c r="J103" s="415">
        <v>4000</v>
      </c>
      <c r="K103" s="395" t="s">
        <v>1187</v>
      </c>
      <c r="M103"/>
    </row>
    <row r="104" spans="1:13" s="263" customFormat="1" ht="36">
      <c r="A104" s="393">
        <v>75</v>
      </c>
      <c r="B104" s="404" t="s">
        <v>421</v>
      </c>
      <c r="C104" s="405" t="s">
        <v>207</v>
      </c>
      <c r="D104" s="398" t="s">
        <v>869</v>
      </c>
      <c r="E104" s="404">
        <v>11.1</v>
      </c>
      <c r="F104" s="406" t="s">
        <v>582</v>
      </c>
      <c r="G104" s="398" t="s">
        <v>178</v>
      </c>
      <c r="H104" s="405"/>
      <c r="I104" s="406" t="s">
        <v>163</v>
      </c>
      <c r="J104" s="416">
        <v>6000</v>
      </c>
      <c r="K104" s="389" t="s">
        <v>871</v>
      </c>
      <c r="M104"/>
    </row>
    <row r="105" spans="1:13" s="263" customFormat="1" ht="36">
      <c r="A105" s="393">
        <v>76</v>
      </c>
      <c r="B105" s="404" t="s">
        <v>419</v>
      </c>
      <c r="C105" s="405" t="s">
        <v>197</v>
      </c>
      <c r="D105" s="398" t="s">
        <v>873</v>
      </c>
      <c r="E105" s="404">
        <v>5.7</v>
      </c>
      <c r="F105" s="406" t="s">
        <v>168</v>
      </c>
      <c r="G105" s="398" t="s">
        <v>198</v>
      </c>
      <c r="H105" s="406">
        <v>618</v>
      </c>
      <c r="I105" s="410" t="s">
        <v>163</v>
      </c>
      <c r="J105" s="409">
        <v>10000</v>
      </c>
      <c r="K105" s="395" t="s">
        <v>1188</v>
      </c>
      <c r="M105"/>
    </row>
    <row r="106" spans="1:13" s="263" customFormat="1" ht="48">
      <c r="A106" s="393">
        <v>77</v>
      </c>
      <c r="B106" s="386" t="s">
        <v>431</v>
      </c>
      <c r="C106" s="386" t="s">
        <v>211</v>
      </c>
      <c r="D106" s="387" t="s">
        <v>874</v>
      </c>
      <c r="E106" s="417">
        <v>2.8</v>
      </c>
      <c r="F106" s="386" t="s">
        <v>168</v>
      </c>
      <c r="G106" s="398" t="s">
        <v>167</v>
      </c>
      <c r="H106" s="386"/>
      <c r="I106" s="410" t="s">
        <v>163</v>
      </c>
      <c r="J106" s="388" t="s">
        <v>212</v>
      </c>
      <c r="K106" s="395" t="s">
        <v>875</v>
      </c>
      <c r="M106"/>
    </row>
    <row r="107" spans="1:13" s="263" customFormat="1" ht="48">
      <c r="A107" s="393">
        <v>78</v>
      </c>
      <c r="B107" s="386" t="s">
        <v>431</v>
      </c>
      <c r="C107" s="386" t="s">
        <v>217</v>
      </c>
      <c r="D107" s="387" t="s">
        <v>1715</v>
      </c>
      <c r="E107" s="387" t="s">
        <v>218</v>
      </c>
      <c r="F107" s="386" t="s">
        <v>168</v>
      </c>
      <c r="G107" s="387" t="s">
        <v>629</v>
      </c>
      <c r="H107" s="386"/>
      <c r="I107" s="386" t="s">
        <v>163</v>
      </c>
      <c r="J107" s="388">
        <v>5500</v>
      </c>
      <c r="K107" s="387" t="s">
        <v>876</v>
      </c>
      <c r="M107"/>
    </row>
    <row r="108" spans="1:13" s="263" customFormat="1" ht="48">
      <c r="A108" s="393">
        <v>79</v>
      </c>
      <c r="B108" s="386" t="s">
        <v>421</v>
      </c>
      <c r="C108" s="386" t="s">
        <v>754</v>
      </c>
      <c r="D108" s="387" t="s">
        <v>878</v>
      </c>
      <c r="E108" s="403">
        <v>2.7</v>
      </c>
      <c r="F108" s="386" t="s">
        <v>168</v>
      </c>
      <c r="G108" s="386" t="s">
        <v>755</v>
      </c>
      <c r="H108" s="386"/>
      <c r="I108" s="386" t="s">
        <v>163</v>
      </c>
      <c r="J108" s="388">
        <v>3000</v>
      </c>
      <c r="K108" s="398" t="s">
        <v>1189</v>
      </c>
      <c r="M108"/>
    </row>
    <row r="109" spans="1:13" s="263" customFormat="1" ht="48">
      <c r="A109" s="393">
        <v>80</v>
      </c>
      <c r="B109" s="386" t="s">
        <v>421</v>
      </c>
      <c r="C109" s="386" t="s">
        <v>703</v>
      </c>
      <c r="D109" s="387" t="s">
        <v>879</v>
      </c>
      <c r="E109" s="386">
        <v>6</v>
      </c>
      <c r="F109" s="386" t="s">
        <v>168</v>
      </c>
      <c r="G109" s="386" t="s">
        <v>704</v>
      </c>
      <c r="H109" s="386"/>
      <c r="I109" s="386" t="s">
        <v>163</v>
      </c>
      <c r="J109" s="418">
        <v>6000</v>
      </c>
      <c r="K109" s="398" t="s">
        <v>1190</v>
      </c>
      <c r="M109"/>
    </row>
    <row r="110" spans="1:13" s="263" customFormat="1" ht="84">
      <c r="A110" s="393">
        <v>81</v>
      </c>
      <c r="B110" s="404" t="s">
        <v>423</v>
      </c>
      <c r="C110" s="405" t="s">
        <v>517</v>
      </c>
      <c r="D110" s="398" t="s">
        <v>880</v>
      </c>
      <c r="E110" s="404">
        <v>3</v>
      </c>
      <c r="F110" s="406" t="s">
        <v>168</v>
      </c>
      <c r="G110" s="398" t="s">
        <v>518</v>
      </c>
      <c r="H110" s="405"/>
      <c r="I110" s="406" t="s">
        <v>163</v>
      </c>
      <c r="J110" s="407">
        <v>3000</v>
      </c>
      <c r="K110" s="398" t="s">
        <v>1191</v>
      </c>
      <c r="M110"/>
    </row>
    <row r="111" spans="1:13" s="263" customFormat="1" ht="36">
      <c r="A111" s="393">
        <v>82</v>
      </c>
      <c r="B111" s="406" t="s">
        <v>421</v>
      </c>
      <c r="C111" s="406" t="s">
        <v>1016</v>
      </c>
      <c r="D111" s="398" t="s">
        <v>1017</v>
      </c>
      <c r="E111" s="419">
        <v>13.8</v>
      </c>
      <c r="F111" s="393" t="s">
        <v>168</v>
      </c>
      <c r="G111" s="398" t="s">
        <v>1</v>
      </c>
      <c r="H111" s="386"/>
      <c r="I111" s="386" t="s">
        <v>163</v>
      </c>
      <c r="J111" s="409"/>
      <c r="K111" s="398" t="s">
        <v>1192</v>
      </c>
      <c r="M111"/>
    </row>
    <row r="112" spans="1:13" s="263" customFormat="1" ht="24">
      <c r="A112" s="393">
        <v>83</v>
      </c>
      <c r="B112" s="387" t="s">
        <v>417</v>
      </c>
      <c r="C112" s="387" t="s">
        <v>189</v>
      </c>
      <c r="D112" s="387" t="s">
        <v>882</v>
      </c>
      <c r="E112" s="420">
        <v>89.2</v>
      </c>
      <c r="F112" s="421" t="s">
        <v>168</v>
      </c>
      <c r="G112" s="387" t="s">
        <v>190</v>
      </c>
      <c r="H112" s="387"/>
      <c r="I112" s="387" t="s">
        <v>418</v>
      </c>
      <c r="J112" s="422">
        <v>15000</v>
      </c>
      <c r="K112" s="398" t="s">
        <v>618</v>
      </c>
      <c r="M112"/>
    </row>
    <row r="113" spans="1:13" s="264" customFormat="1" ht="23.25" customHeight="1">
      <c r="A113" s="595"/>
      <c r="B113" s="596"/>
      <c r="C113" s="597"/>
      <c r="D113" s="598"/>
      <c r="E113" s="596"/>
      <c r="F113" s="599"/>
      <c r="G113" s="598"/>
      <c r="H113" s="601"/>
      <c r="I113" s="602"/>
      <c r="J113" s="603"/>
      <c r="K113" s="604"/>
      <c r="M113" s="130"/>
    </row>
    <row r="114" spans="1:11" s="246" customFormat="1" ht="21" customHeight="1" thickBot="1">
      <c r="A114" s="1273">
        <v>29</v>
      </c>
      <c r="B114" s="1273"/>
      <c r="C114" s="1273"/>
      <c r="D114" s="1273"/>
      <c r="E114" s="1273"/>
      <c r="F114" s="1273"/>
      <c r="G114" s="1273"/>
      <c r="H114" s="1273"/>
      <c r="I114" s="1273"/>
      <c r="J114" s="1273"/>
      <c r="K114" s="1273"/>
    </row>
    <row r="115" spans="1:11" s="246" customFormat="1" ht="12.75">
      <c r="A115" s="247" t="s">
        <v>87</v>
      </c>
      <c r="B115" s="248" t="s">
        <v>349</v>
      </c>
      <c r="C115" s="248" t="s">
        <v>502</v>
      </c>
      <c r="D115" s="249" t="s">
        <v>88</v>
      </c>
      <c r="E115" s="248" t="s">
        <v>89</v>
      </c>
      <c r="F115" s="1274" t="s">
        <v>680</v>
      </c>
      <c r="G115" s="251" t="s">
        <v>503</v>
      </c>
      <c r="H115" s="248" t="s">
        <v>90</v>
      </c>
      <c r="I115" s="250" t="s">
        <v>91</v>
      </c>
      <c r="J115" s="248" t="s">
        <v>504</v>
      </c>
      <c r="K115" s="252" t="s">
        <v>505</v>
      </c>
    </row>
    <row r="116" spans="1:11" s="246" customFormat="1" ht="13.5" thickBot="1">
      <c r="A116" s="253" t="s">
        <v>92</v>
      </c>
      <c r="B116" s="254"/>
      <c r="C116" s="254" t="s">
        <v>506</v>
      </c>
      <c r="D116" s="255" t="s">
        <v>507</v>
      </c>
      <c r="E116" s="254" t="s">
        <v>508</v>
      </c>
      <c r="F116" s="1275"/>
      <c r="G116" s="257" t="s">
        <v>509</v>
      </c>
      <c r="H116" s="254" t="s">
        <v>94</v>
      </c>
      <c r="I116" s="256" t="s">
        <v>95</v>
      </c>
      <c r="J116" s="254" t="s">
        <v>510</v>
      </c>
      <c r="K116" s="258" t="s">
        <v>511</v>
      </c>
    </row>
    <row r="117" spans="1:11" s="263" customFormat="1" ht="5.25" customHeight="1">
      <c r="A117" s="259"/>
      <c r="B117" s="260"/>
      <c r="C117" s="260"/>
      <c r="D117" s="261"/>
      <c r="E117" s="260"/>
      <c r="F117" s="260"/>
      <c r="G117" s="260"/>
      <c r="H117" s="260"/>
      <c r="I117" s="261"/>
      <c r="J117" s="260"/>
      <c r="K117" s="262"/>
    </row>
    <row r="118" spans="1:13" s="263" customFormat="1" ht="48">
      <c r="A118" s="393">
        <v>84</v>
      </c>
      <c r="B118" s="386" t="s">
        <v>417</v>
      </c>
      <c r="C118" s="387" t="s">
        <v>526</v>
      </c>
      <c r="D118" s="387" t="s">
        <v>884</v>
      </c>
      <c r="E118" s="420">
        <v>7.7</v>
      </c>
      <c r="F118" s="421" t="s">
        <v>168</v>
      </c>
      <c r="G118" s="398" t="s">
        <v>175</v>
      </c>
      <c r="H118" s="387"/>
      <c r="I118" s="387" t="s">
        <v>767</v>
      </c>
      <c r="J118" s="422">
        <v>4500</v>
      </c>
      <c r="K118" s="387" t="s">
        <v>683</v>
      </c>
      <c r="M118"/>
    </row>
    <row r="119" spans="1:13" s="263" customFormat="1" ht="36">
      <c r="A119" s="393">
        <v>85</v>
      </c>
      <c r="B119" s="405" t="s">
        <v>119</v>
      </c>
      <c r="C119" s="405" t="s">
        <v>646</v>
      </c>
      <c r="D119" s="398" t="s">
        <v>885</v>
      </c>
      <c r="E119" s="387">
        <v>6.56</v>
      </c>
      <c r="F119" s="406" t="s">
        <v>168</v>
      </c>
      <c r="G119" s="398" t="s">
        <v>647</v>
      </c>
      <c r="H119" s="405"/>
      <c r="I119" s="406" t="s">
        <v>163</v>
      </c>
      <c r="J119" s="388">
        <v>4000</v>
      </c>
      <c r="K119" s="387" t="s">
        <v>682</v>
      </c>
      <c r="M119"/>
    </row>
    <row r="120" spans="1:13" s="263" customFormat="1" ht="36">
      <c r="A120" s="393">
        <v>86</v>
      </c>
      <c r="B120" s="404" t="s">
        <v>419</v>
      </c>
      <c r="C120" s="386" t="s">
        <v>684</v>
      </c>
      <c r="D120" s="387" t="s">
        <v>886</v>
      </c>
      <c r="E120" s="387">
        <v>4.75</v>
      </c>
      <c r="F120" s="386" t="s">
        <v>168</v>
      </c>
      <c r="G120" s="387" t="s">
        <v>685</v>
      </c>
      <c r="H120" s="386"/>
      <c r="I120" s="386" t="s">
        <v>163</v>
      </c>
      <c r="J120" s="388">
        <v>14144</v>
      </c>
      <c r="K120" s="387" t="s">
        <v>1193</v>
      </c>
      <c r="M120"/>
    </row>
    <row r="121" spans="1:13" s="263" customFormat="1" ht="36">
      <c r="A121" s="393">
        <v>87</v>
      </c>
      <c r="B121" s="386" t="s">
        <v>417</v>
      </c>
      <c r="C121" s="386" t="s">
        <v>653</v>
      </c>
      <c r="D121" s="387" t="s">
        <v>891</v>
      </c>
      <c r="E121" s="386">
        <v>3</v>
      </c>
      <c r="F121" s="386" t="s">
        <v>168</v>
      </c>
      <c r="G121" s="387" t="s">
        <v>162</v>
      </c>
      <c r="H121" s="399"/>
      <c r="I121" s="386" t="s">
        <v>163</v>
      </c>
      <c r="J121" s="402">
        <v>3000</v>
      </c>
      <c r="K121" s="398" t="s">
        <v>1194</v>
      </c>
      <c r="M121"/>
    </row>
    <row r="122" spans="1:13" s="263" customFormat="1" ht="36">
      <c r="A122" s="393">
        <v>88</v>
      </c>
      <c r="B122" s="386" t="s">
        <v>417</v>
      </c>
      <c r="C122" s="386" t="s">
        <v>610</v>
      </c>
      <c r="D122" s="387" t="s">
        <v>892</v>
      </c>
      <c r="E122" s="386">
        <v>3.6</v>
      </c>
      <c r="F122" s="386" t="s">
        <v>168</v>
      </c>
      <c r="G122" s="387" t="s">
        <v>609</v>
      </c>
      <c r="H122" s="399"/>
      <c r="I122" s="386" t="s">
        <v>163</v>
      </c>
      <c r="J122" s="402">
        <v>3500</v>
      </c>
      <c r="K122" s="398" t="s">
        <v>1195</v>
      </c>
      <c r="M122"/>
    </row>
    <row r="123" spans="1:13" s="288" customFormat="1" ht="36">
      <c r="A123" s="393">
        <v>89</v>
      </c>
      <c r="B123" s="386" t="s">
        <v>417</v>
      </c>
      <c r="C123" s="386" t="s">
        <v>893</v>
      </c>
      <c r="D123" s="387" t="s">
        <v>894</v>
      </c>
      <c r="E123" s="403">
        <v>3.4</v>
      </c>
      <c r="F123" s="386" t="s">
        <v>164</v>
      </c>
      <c r="G123" s="387" t="s">
        <v>895</v>
      </c>
      <c r="H123" s="386"/>
      <c r="I123" s="387" t="s">
        <v>163</v>
      </c>
      <c r="J123" s="388">
        <v>3000</v>
      </c>
      <c r="K123" s="395" t="s">
        <v>1196</v>
      </c>
      <c r="M123"/>
    </row>
    <row r="124" spans="1:13" s="263" customFormat="1" ht="36">
      <c r="A124" s="393">
        <v>90</v>
      </c>
      <c r="B124" s="404" t="s">
        <v>419</v>
      </c>
      <c r="C124" s="405" t="s">
        <v>648</v>
      </c>
      <c r="D124" s="398" t="s">
        <v>896</v>
      </c>
      <c r="E124" s="404">
        <v>9.2</v>
      </c>
      <c r="F124" s="406" t="s">
        <v>168</v>
      </c>
      <c r="G124" s="398" t="s">
        <v>602</v>
      </c>
      <c r="H124" s="405"/>
      <c r="I124" s="386" t="s">
        <v>163</v>
      </c>
      <c r="J124" s="407">
        <v>6000</v>
      </c>
      <c r="K124" s="398" t="s">
        <v>855</v>
      </c>
      <c r="M124"/>
    </row>
    <row r="125" spans="1:13" s="263" customFormat="1" ht="36">
      <c r="A125" s="393">
        <v>91</v>
      </c>
      <c r="B125" s="386" t="s">
        <v>417</v>
      </c>
      <c r="C125" s="386" t="s">
        <v>702</v>
      </c>
      <c r="D125" s="387" t="s">
        <v>898</v>
      </c>
      <c r="E125" s="403">
        <v>4.7</v>
      </c>
      <c r="F125" s="386" t="s">
        <v>168</v>
      </c>
      <c r="G125" s="386" t="s">
        <v>700</v>
      </c>
      <c r="H125" s="386"/>
      <c r="I125" s="386" t="s">
        <v>163</v>
      </c>
      <c r="J125" s="388">
        <v>4000</v>
      </c>
      <c r="K125" s="395" t="s">
        <v>868</v>
      </c>
      <c r="M125"/>
    </row>
    <row r="126" spans="1:13" s="263" customFormat="1" ht="36">
      <c r="A126" s="393">
        <v>92</v>
      </c>
      <c r="B126" s="386" t="s">
        <v>417</v>
      </c>
      <c r="C126" s="386" t="s">
        <v>758</v>
      </c>
      <c r="D126" s="387" t="s">
        <v>899</v>
      </c>
      <c r="E126" s="403">
        <v>3.9</v>
      </c>
      <c r="F126" s="386" t="s">
        <v>168</v>
      </c>
      <c r="G126" s="386" t="s">
        <v>757</v>
      </c>
      <c r="H126" s="386"/>
      <c r="I126" s="386" t="s">
        <v>163</v>
      </c>
      <c r="J126" s="388">
        <v>3500</v>
      </c>
      <c r="K126" s="395" t="s">
        <v>867</v>
      </c>
      <c r="M126"/>
    </row>
    <row r="127" spans="1:13" s="263" customFormat="1" ht="36">
      <c r="A127" s="393">
        <v>93</v>
      </c>
      <c r="B127" s="386" t="s">
        <v>417</v>
      </c>
      <c r="C127" s="386" t="s">
        <v>759</v>
      </c>
      <c r="D127" s="387" t="s">
        <v>900</v>
      </c>
      <c r="E127" s="403">
        <v>8.3</v>
      </c>
      <c r="F127" s="386" t="s">
        <v>168</v>
      </c>
      <c r="G127" s="386" t="s">
        <v>589</v>
      </c>
      <c r="H127" s="386"/>
      <c r="I127" s="386" t="s">
        <v>163</v>
      </c>
      <c r="J127" s="423">
        <v>5500</v>
      </c>
      <c r="K127" s="395" t="s">
        <v>855</v>
      </c>
      <c r="M127"/>
    </row>
    <row r="128" spans="1:13" s="263" customFormat="1" ht="36">
      <c r="A128" s="393">
        <v>94</v>
      </c>
      <c r="B128" s="404" t="s">
        <v>419</v>
      </c>
      <c r="C128" s="405" t="s">
        <v>536</v>
      </c>
      <c r="D128" s="398" t="s">
        <v>901</v>
      </c>
      <c r="E128" s="404">
        <v>2.9</v>
      </c>
      <c r="F128" s="406" t="s">
        <v>168</v>
      </c>
      <c r="G128" s="398" t="s">
        <v>162</v>
      </c>
      <c r="H128" s="405"/>
      <c r="I128" s="386" t="s">
        <v>163</v>
      </c>
      <c r="J128" s="424">
        <v>3000</v>
      </c>
      <c r="K128" s="395" t="s">
        <v>1183</v>
      </c>
      <c r="M128"/>
    </row>
    <row r="129" spans="1:13" s="263" customFormat="1" ht="36">
      <c r="A129" s="393">
        <v>95</v>
      </c>
      <c r="B129" s="386" t="s">
        <v>431</v>
      </c>
      <c r="C129" s="386" t="s">
        <v>807</v>
      </c>
      <c r="D129" s="387" t="s">
        <v>1051</v>
      </c>
      <c r="E129" s="386">
        <v>2.55</v>
      </c>
      <c r="F129" s="386" t="s">
        <v>168</v>
      </c>
      <c r="G129" s="386" t="s">
        <v>214</v>
      </c>
      <c r="H129" s="386"/>
      <c r="I129" s="386" t="s">
        <v>163</v>
      </c>
      <c r="J129" s="388">
        <v>4000</v>
      </c>
      <c r="K129" s="398" t="s">
        <v>1197</v>
      </c>
      <c r="M129"/>
    </row>
    <row r="130" spans="1:13" s="263" customFormat="1" ht="48">
      <c r="A130" s="393">
        <v>96</v>
      </c>
      <c r="B130" s="386" t="s">
        <v>423</v>
      </c>
      <c r="C130" s="387" t="s">
        <v>515</v>
      </c>
      <c r="D130" s="387" t="s">
        <v>902</v>
      </c>
      <c r="E130" s="420">
        <v>16.4</v>
      </c>
      <c r="F130" s="421" t="s">
        <v>165</v>
      </c>
      <c r="G130" s="387" t="s">
        <v>516</v>
      </c>
      <c r="H130" s="387"/>
      <c r="I130" s="387" t="s">
        <v>418</v>
      </c>
      <c r="J130" s="422">
        <v>12000</v>
      </c>
      <c r="K130" s="395" t="s">
        <v>1198</v>
      </c>
      <c r="M130"/>
    </row>
    <row r="131" spans="1:13" s="263" customFormat="1" ht="48">
      <c r="A131" s="393">
        <v>97</v>
      </c>
      <c r="B131" s="404" t="s">
        <v>423</v>
      </c>
      <c r="C131" s="405" t="s">
        <v>580</v>
      </c>
      <c r="D131" s="398" t="s">
        <v>903</v>
      </c>
      <c r="E131" s="404">
        <v>5.35</v>
      </c>
      <c r="F131" s="406" t="s">
        <v>165</v>
      </c>
      <c r="G131" s="398" t="s">
        <v>516</v>
      </c>
      <c r="H131" s="405"/>
      <c r="I131" s="406" t="s">
        <v>418</v>
      </c>
      <c r="J131" s="407">
        <v>4500</v>
      </c>
      <c r="K131" s="395" t="s">
        <v>1199</v>
      </c>
      <c r="M131"/>
    </row>
    <row r="132" spans="1:13" s="264" customFormat="1" ht="36.75" customHeight="1">
      <c r="A132" s="595"/>
      <c r="B132" s="596"/>
      <c r="C132" s="597"/>
      <c r="D132" s="598"/>
      <c r="E132" s="596"/>
      <c r="F132" s="599"/>
      <c r="G132" s="598"/>
      <c r="H132" s="601"/>
      <c r="I132" s="602"/>
      <c r="J132" s="603"/>
      <c r="K132" s="604"/>
      <c r="M132" s="130"/>
    </row>
    <row r="133" spans="1:11" s="246" customFormat="1" ht="21" customHeight="1" thickBot="1">
      <c r="A133" s="1273">
        <v>30</v>
      </c>
      <c r="B133" s="1273"/>
      <c r="C133" s="1273"/>
      <c r="D133" s="1273"/>
      <c r="E133" s="1273"/>
      <c r="F133" s="1273"/>
      <c r="G133" s="1273"/>
      <c r="H133" s="1273"/>
      <c r="I133" s="1273"/>
      <c r="J133" s="1273"/>
      <c r="K133" s="1273"/>
    </row>
    <row r="134" spans="1:11" s="246" customFormat="1" ht="12.75">
      <c r="A134" s="247" t="s">
        <v>87</v>
      </c>
      <c r="B134" s="248" t="s">
        <v>349</v>
      </c>
      <c r="C134" s="248" t="s">
        <v>502</v>
      </c>
      <c r="D134" s="249" t="s">
        <v>88</v>
      </c>
      <c r="E134" s="248" t="s">
        <v>89</v>
      </c>
      <c r="F134" s="1274" t="s">
        <v>680</v>
      </c>
      <c r="G134" s="251" t="s">
        <v>503</v>
      </c>
      <c r="H134" s="248" t="s">
        <v>90</v>
      </c>
      <c r="I134" s="250" t="s">
        <v>91</v>
      </c>
      <c r="J134" s="248" t="s">
        <v>504</v>
      </c>
      <c r="K134" s="252" t="s">
        <v>505</v>
      </c>
    </row>
    <row r="135" spans="1:11" s="246" customFormat="1" ht="13.5" thickBot="1">
      <c r="A135" s="253" t="s">
        <v>92</v>
      </c>
      <c r="B135" s="254"/>
      <c r="C135" s="254" t="s">
        <v>506</v>
      </c>
      <c r="D135" s="255" t="s">
        <v>507</v>
      </c>
      <c r="E135" s="254" t="s">
        <v>508</v>
      </c>
      <c r="F135" s="1275"/>
      <c r="G135" s="257" t="s">
        <v>509</v>
      </c>
      <c r="H135" s="254" t="s">
        <v>94</v>
      </c>
      <c r="I135" s="256" t="s">
        <v>95</v>
      </c>
      <c r="J135" s="254" t="s">
        <v>510</v>
      </c>
      <c r="K135" s="258" t="s">
        <v>511</v>
      </c>
    </row>
    <row r="136" spans="1:11" s="263" customFormat="1" ht="5.25" customHeight="1">
      <c r="A136" s="259"/>
      <c r="B136" s="260"/>
      <c r="C136" s="260"/>
      <c r="D136" s="261"/>
      <c r="E136" s="260"/>
      <c r="F136" s="260"/>
      <c r="G136" s="260"/>
      <c r="H136" s="260"/>
      <c r="I136" s="261"/>
      <c r="J136" s="260"/>
      <c r="K136" s="262"/>
    </row>
    <row r="137" spans="1:13" s="263" customFormat="1" ht="48">
      <c r="A137" s="393">
        <v>98</v>
      </c>
      <c r="B137" s="404" t="s">
        <v>423</v>
      </c>
      <c r="C137" s="386" t="s">
        <v>742</v>
      </c>
      <c r="D137" s="387" t="s">
        <v>905</v>
      </c>
      <c r="E137" s="386">
        <v>7.6</v>
      </c>
      <c r="F137" s="386" t="s">
        <v>168</v>
      </c>
      <c r="G137" s="386" t="s">
        <v>743</v>
      </c>
      <c r="H137" s="386"/>
      <c r="I137" s="386" t="s">
        <v>163</v>
      </c>
      <c r="J137" s="413">
        <v>5000</v>
      </c>
      <c r="K137" s="395" t="s">
        <v>1200</v>
      </c>
      <c r="M137"/>
    </row>
    <row r="138" spans="1:13" s="263" customFormat="1" ht="36">
      <c r="A138" s="393">
        <v>99</v>
      </c>
      <c r="B138" s="404" t="s">
        <v>419</v>
      </c>
      <c r="C138" s="406" t="s">
        <v>661</v>
      </c>
      <c r="D138" s="398" t="s">
        <v>926</v>
      </c>
      <c r="E138" s="408">
        <v>4</v>
      </c>
      <c r="F138" s="393" t="s">
        <v>168</v>
      </c>
      <c r="G138" s="398" t="s">
        <v>662</v>
      </c>
      <c r="H138" s="409"/>
      <c r="I138" s="406" t="s">
        <v>163</v>
      </c>
      <c r="J138" s="409">
        <v>3500</v>
      </c>
      <c r="K138" s="395" t="s">
        <v>1183</v>
      </c>
      <c r="M138"/>
    </row>
    <row r="139" spans="1:13" s="263" customFormat="1" ht="36">
      <c r="A139" s="393">
        <v>100</v>
      </c>
      <c r="B139" s="404" t="s">
        <v>419</v>
      </c>
      <c r="C139" s="405" t="s">
        <v>533</v>
      </c>
      <c r="D139" s="398" t="s">
        <v>940</v>
      </c>
      <c r="E139" s="404">
        <v>14.5</v>
      </c>
      <c r="F139" s="406" t="s">
        <v>168</v>
      </c>
      <c r="G139" s="398" t="s">
        <v>534</v>
      </c>
      <c r="H139" s="405"/>
      <c r="I139" s="386" t="s">
        <v>163</v>
      </c>
      <c r="J139" s="413">
        <v>15000</v>
      </c>
      <c r="K139" s="395" t="s">
        <v>941</v>
      </c>
      <c r="M139"/>
    </row>
    <row r="140" spans="1:13" s="263" customFormat="1" ht="48">
      <c r="A140" s="393">
        <v>101</v>
      </c>
      <c r="B140" s="404" t="s">
        <v>431</v>
      </c>
      <c r="C140" s="405" t="s">
        <v>193</v>
      </c>
      <c r="D140" s="398" t="s">
        <v>906</v>
      </c>
      <c r="E140" s="404">
        <v>6.65</v>
      </c>
      <c r="F140" s="406" t="s">
        <v>165</v>
      </c>
      <c r="G140" s="398" t="s">
        <v>194</v>
      </c>
      <c r="H140" s="405"/>
      <c r="I140" s="386" t="s">
        <v>163</v>
      </c>
      <c r="J140" s="407">
        <v>11994</v>
      </c>
      <c r="K140" s="395" t="s">
        <v>907</v>
      </c>
      <c r="M140"/>
    </row>
    <row r="141" spans="1:13" s="263" customFormat="1" ht="60">
      <c r="A141" s="393">
        <v>102</v>
      </c>
      <c r="B141" s="386" t="s">
        <v>417</v>
      </c>
      <c r="C141" s="386" t="s">
        <v>711</v>
      </c>
      <c r="D141" s="387" t="s">
        <v>908</v>
      </c>
      <c r="E141" s="403">
        <v>17.2</v>
      </c>
      <c r="F141" s="386" t="s">
        <v>165</v>
      </c>
      <c r="G141" s="386" t="s">
        <v>627</v>
      </c>
      <c r="H141" s="386"/>
      <c r="I141" s="387" t="s">
        <v>767</v>
      </c>
      <c r="J141" s="388">
        <v>8000</v>
      </c>
      <c r="K141" s="395" t="s">
        <v>909</v>
      </c>
      <c r="M141"/>
    </row>
    <row r="142" spans="1:13" s="263" customFormat="1" ht="60">
      <c r="A142" s="393">
        <v>103</v>
      </c>
      <c r="B142" s="386" t="s">
        <v>119</v>
      </c>
      <c r="C142" s="425" t="s">
        <v>590</v>
      </c>
      <c r="D142" s="387" t="s">
        <v>910</v>
      </c>
      <c r="E142" s="386">
        <v>14</v>
      </c>
      <c r="F142" s="386" t="s">
        <v>165</v>
      </c>
      <c r="G142" s="386" t="s">
        <v>591</v>
      </c>
      <c r="H142" s="386"/>
      <c r="I142" s="386" t="s">
        <v>163</v>
      </c>
      <c r="J142" s="388">
        <v>10000</v>
      </c>
      <c r="K142" s="395" t="s">
        <v>909</v>
      </c>
      <c r="M142"/>
    </row>
    <row r="143" spans="1:13" s="263" customFormat="1" ht="48">
      <c r="A143" s="393">
        <v>104</v>
      </c>
      <c r="B143" s="386" t="s">
        <v>417</v>
      </c>
      <c r="C143" s="386" t="s">
        <v>706</v>
      </c>
      <c r="D143" s="387" t="s">
        <v>911</v>
      </c>
      <c r="E143" s="403">
        <v>6.3</v>
      </c>
      <c r="F143" s="386" t="s">
        <v>161</v>
      </c>
      <c r="G143" s="398" t="s">
        <v>21</v>
      </c>
      <c r="H143" s="386"/>
      <c r="I143" s="386" t="s">
        <v>163</v>
      </c>
      <c r="J143" s="413">
        <v>5000</v>
      </c>
      <c r="K143" s="395" t="s">
        <v>912</v>
      </c>
      <c r="M143"/>
    </row>
    <row r="144" spans="1:13" s="263" customFormat="1" ht="48">
      <c r="A144" s="393">
        <v>105</v>
      </c>
      <c r="B144" s="386" t="s">
        <v>434</v>
      </c>
      <c r="C144" s="386" t="s">
        <v>765</v>
      </c>
      <c r="D144" s="426" t="s">
        <v>922</v>
      </c>
      <c r="E144" s="386">
        <v>4.05</v>
      </c>
      <c r="F144" s="386" t="s">
        <v>165</v>
      </c>
      <c r="G144" s="386" t="s">
        <v>162</v>
      </c>
      <c r="H144" s="386"/>
      <c r="I144" s="386" t="s">
        <v>163</v>
      </c>
      <c r="J144" s="388">
        <v>6000</v>
      </c>
      <c r="K144" s="395" t="s">
        <v>1201</v>
      </c>
      <c r="M144"/>
    </row>
    <row r="145" spans="1:13" s="263" customFormat="1" ht="36">
      <c r="A145" s="393">
        <v>106</v>
      </c>
      <c r="B145" s="386" t="s">
        <v>431</v>
      </c>
      <c r="C145" s="386" t="s">
        <v>1202</v>
      </c>
      <c r="D145" s="387" t="s">
        <v>1203</v>
      </c>
      <c r="E145" s="403">
        <v>6.9</v>
      </c>
      <c r="F145" s="386" t="s">
        <v>165</v>
      </c>
      <c r="G145" s="398" t="s">
        <v>602</v>
      </c>
      <c r="H145" s="386"/>
      <c r="I145" s="386" t="s">
        <v>163</v>
      </c>
      <c r="J145" s="413">
        <v>8000</v>
      </c>
      <c r="K145" s="398" t="s">
        <v>1197</v>
      </c>
      <c r="M145"/>
    </row>
    <row r="146" spans="1:13" s="263" customFormat="1" ht="48">
      <c r="A146" s="393">
        <v>107</v>
      </c>
      <c r="B146" s="404" t="s">
        <v>431</v>
      </c>
      <c r="C146" s="386" t="s">
        <v>1204</v>
      </c>
      <c r="D146" s="387" t="s">
        <v>913</v>
      </c>
      <c r="E146" s="387">
        <v>45</v>
      </c>
      <c r="F146" s="386" t="s">
        <v>165</v>
      </c>
      <c r="G146" s="387" t="s">
        <v>738</v>
      </c>
      <c r="H146" s="386"/>
      <c r="I146" s="387" t="s">
        <v>767</v>
      </c>
      <c r="J146" s="413">
        <v>20000</v>
      </c>
      <c r="K146" s="395" t="s">
        <v>914</v>
      </c>
      <c r="M146"/>
    </row>
    <row r="147" spans="1:13" s="263" customFormat="1" ht="36">
      <c r="A147" s="393">
        <v>108</v>
      </c>
      <c r="B147" s="386" t="s">
        <v>421</v>
      </c>
      <c r="C147" s="386" t="s">
        <v>707</v>
      </c>
      <c r="D147" s="387" t="s">
        <v>916</v>
      </c>
      <c r="E147" s="386">
        <v>34.08</v>
      </c>
      <c r="F147" s="386" t="s">
        <v>165</v>
      </c>
      <c r="G147" s="386" t="s">
        <v>708</v>
      </c>
      <c r="H147" s="386"/>
      <c r="I147" s="387" t="s">
        <v>767</v>
      </c>
      <c r="J147" s="413">
        <v>15000</v>
      </c>
      <c r="K147" s="395" t="s">
        <v>917</v>
      </c>
      <c r="M147"/>
    </row>
    <row r="148" spans="1:13" s="263" customFormat="1" ht="24">
      <c r="A148" s="393">
        <v>109</v>
      </c>
      <c r="B148" s="404" t="s">
        <v>421</v>
      </c>
      <c r="C148" s="405" t="s">
        <v>184</v>
      </c>
      <c r="D148" s="398" t="s">
        <v>918</v>
      </c>
      <c r="E148" s="404">
        <v>4.65</v>
      </c>
      <c r="F148" s="406" t="s">
        <v>165</v>
      </c>
      <c r="G148" s="398" t="s">
        <v>185</v>
      </c>
      <c r="H148" s="405"/>
      <c r="I148" s="406" t="s">
        <v>163</v>
      </c>
      <c r="J148" s="407">
        <v>8544</v>
      </c>
      <c r="K148" s="395" t="s">
        <v>1205</v>
      </c>
      <c r="M148"/>
    </row>
    <row r="149" spans="1:13" s="263" customFormat="1" ht="36">
      <c r="A149" s="393">
        <v>110</v>
      </c>
      <c r="B149" s="386" t="s">
        <v>417</v>
      </c>
      <c r="C149" s="386" t="s">
        <v>756</v>
      </c>
      <c r="D149" s="387" t="s">
        <v>919</v>
      </c>
      <c r="E149" s="403">
        <v>3.9</v>
      </c>
      <c r="F149" s="386" t="s">
        <v>165</v>
      </c>
      <c r="G149" s="386" t="s">
        <v>757</v>
      </c>
      <c r="H149" s="386"/>
      <c r="I149" s="386" t="s">
        <v>163</v>
      </c>
      <c r="J149" s="414">
        <v>3500</v>
      </c>
      <c r="K149" s="395" t="s">
        <v>920</v>
      </c>
      <c r="M149"/>
    </row>
    <row r="150" spans="1:13" s="264" customFormat="1" ht="8.25" customHeight="1">
      <c r="A150" s="595"/>
      <c r="B150" s="596"/>
      <c r="C150" s="597"/>
      <c r="D150" s="598"/>
      <c r="E150" s="596"/>
      <c r="F150" s="599"/>
      <c r="G150" s="598"/>
      <c r="H150" s="601"/>
      <c r="I150" s="602"/>
      <c r="J150" s="603"/>
      <c r="K150" s="604"/>
      <c r="M150" s="130"/>
    </row>
    <row r="151" spans="1:11" s="246" customFormat="1" ht="21" customHeight="1" thickBot="1">
      <c r="A151" s="1273">
        <v>31</v>
      </c>
      <c r="B151" s="1273"/>
      <c r="C151" s="1273"/>
      <c r="D151" s="1273"/>
      <c r="E151" s="1273"/>
      <c r="F151" s="1273"/>
      <c r="G151" s="1273"/>
      <c r="H151" s="1273"/>
      <c r="I151" s="1273"/>
      <c r="J151" s="1273"/>
      <c r="K151" s="1273"/>
    </row>
    <row r="152" spans="1:11" s="246" customFormat="1" ht="12.75">
      <c r="A152" s="247" t="s">
        <v>87</v>
      </c>
      <c r="B152" s="248" t="s">
        <v>349</v>
      </c>
      <c r="C152" s="248" t="s">
        <v>502</v>
      </c>
      <c r="D152" s="249" t="s">
        <v>88</v>
      </c>
      <c r="E152" s="248" t="s">
        <v>89</v>
      </c>
      <c r="F152" s="1274" t="s">
        <v>680</v>
      </c>
      <c r="G152" s="251" t="s">
        <v>503</v>
      </c>
      <c r="H152" s="248" t="s">
        <v>90</v>
      </c>
      <c r="I152" s="250" t="s">
        <v>91</v>
      </c>
      <c r="J152" s="248" t="s">
        <v>504</v>
      </c>
      <c r="K152" s="252" t="s">
        <v>505</v>
      </c>
    </row>
    <row r="153" spans="1:11" s="246" customFormat="1" ht="13.5" thickBot="1">
      <c r="A153" s="253" t="s">
        <v>92</v>
      </c>
      <c r="B153" s="254"/>
      <c r="C153" s="254" t="s">
        <v>506</v>
      </c>
      <c r="D153" s="255" t="s">
        <v>507</v>
      </c>
      <c r="E153" s="254" t="s">
        <v>508</v>
      </c>
      <c r="F153" s="1275"/>
      <c r="G153" s="257" t="s">
        <v>509</v>
      </c>
      <c r="H153" s="254" t="s">
        <v>94</v>
      </c>
      <c r="I153" s="256" t="s">
        <v>95</v>
      </c>
      <c r="J153" s="254" t="s">
        <v>510</v>
      </c>
      <c r="K153" s="258" t="s">
        <v>511</v>
      </c>
    </row>
    <row r="154" spans="1:11" s="263" customFormat="1" ht="5.25" customHeight="1">
      <c r="A154" s="259"/>
      <c r="B154" s="260"/>
      <c r="C154" s="260"/>
      <c r="D154" s="261"/>
      <c r="E154" s="260"/>
      <c r="F154" s="260"/>
      <c r="G154" s="260"/>
      <c r="H154" s="260"/>
      <c r="I154" s="261"/>
      <c r="J154" s="260"/>
      <c r="K154" s="262"/>
    </row>
    <row r="155" spans="1:13" s="263" customFormat="1" ht="36">
      <c r="A155" s="393">
        <v>111</v>
      </c>
      <c r="B155" s="386" t="s">
        <v>417</v>
      </c>
      <c r="C155" s="386" t="s">
        <v>710</v>
      </c>
      <c r="D155" s="387" t="s">
        <v>921</v>
      </c>
      <c r="E155" s="403">
        <v>3.5</v>
      </c>
      <c r="F155" s="386" t="s">
        <v>165</v>
      </c>
      <c r="G155" s="387" t="s">
        <v>188</v>
      </c>
      <c r="H155" s="386"/>
      <c r="I155" s="386" t="s">
        <v>163</v>
      </c>
      <c r="J155" s="388">
        <v>3500</v>
      </c>
      <c r="K155" s="395" t="s">
        <v>868</v>
      </c>
      <c r="M155"/>
    </row>
    <row r="156" spans="1:13" s="263" customFormat="1" ht="36">
      <c r="A156" s="393">
        <v>112</v>
      </c>
      <c r="B156" s="403" t="s">
        <v>431</v>
      </c>
      <c r="C156" s="386" t="s">
        <v>222</v>
      </c>
      <c r="D156" s="387" t="s">
        <v>923</v>
      </c>
      <c r="E156" s="403">
        <v>7.25</v>
      </c>
      <c r="F156" s="387" t="s">
        <v>165</v>
      </c>
      <c r="G156" s="387" t="s">
        <v>192</v>
      </c>
      <c r="H156" s="386"/>
      <c r="I156" s="386" t="s">
        <v>163</v>
      </c>
      <c r="J156" s="388">
        <v>4500</v>
      </c>
      <c r="K156" s="395" t="s">
        <v>924</v>
      </c>
      <c r="M156"/>
    </row>
    <row r="157" spans="1:13" s="263" customFormat="1" ht="36">
      <c r="A157" s="393">
        <v>113</v>
      </c>
      <c r="B157" s="406" t="s">
        <v>421</v>
      </c>
      <c r="C157" s="406" t="s">
        <v>659</v>
      </c>
      <c r="D157" s="398" t="s">
        <v>925</v>
      </c>
      <c r="E157" s="419">
        <v>3.1</v>
      </c>
      <c r="F157" s="393" t="s">
        <v>165</v>
      </c>
      <c r="G157" s="398" t="s">
        <v>660</v>
      </c>
      <c r="H157" s="409"/>
      <c r="I157" s="406" t="s">
        <v>163</v>
      </c>
      <c r="J157" s="409">
        <v>3000</v>
      </c>
      <c r="K157" s="395" t="s">
        <v>1183</v>
      </c>
      <c r="M157"/>
    </row>
    <row r="158" spans="1:13" s="263" customFormat="1" ht="36">
      <c r="A158" s="393">
        <v>114</v>
      </c>
      <c r="B158" s="386" t="s">
        <v>419</v>
      </c>
      <c r="C158" s="386" t="s">
        <v>607</v>
      </c>
      <c r="D158" s="387" t="s">
        <v>927</v>
      </c>
      <c r="E158" s="427">
        <v>89.8</v>
      </c>
      <c r="F158" s="386" t="s">
        <v>165</v>
      </c>
      <c r="G158" s="387" t="s">
        <v>213</v>
      </c>
      <c r="H158" s="386"/>
      <c r="I158" s="387" t="s">
        <v>767</v>
      </c>
      <c r="J158" s="388">
        <v>30000</v>
      </c>
      <c r="K158" s="395" t="s">
        <v>924</v>
      </c>
      <c r="M158"/>
    </row>
    <row r="159" spans="1:13" s="263" customFormat="1" ht="36">
      <c r="A159" s="393">
        <v>115</v>
      </c>
      <c r="B159" s="386" t="s">
        <v>434</v>
      </c>
      <c r="C159" s="386" t="s">
        <v>929</v>
      </c>
      <c r="D159" s="387" t="s">
        <v>930</v>
      </c>
      <c r="E159" s="386">
        <v>4.8</v>
      </c>
      <c r="F159" s="386" t="s">
        <v>165</v>
      </c>
      <c r="G159" s="386" t="s">
        <v>162</v>
      </c>
      <c r="H159" s="386"/>
      <c r="I159" s="386" t="s">
        <v>163</v>
      </c>
      <c r="J159" s="414"/>
      <c r="K159" s="395" t="s">
        <v>931</v>
      </c>
      <c r="M159"/>
    </row>
    <row r="160" spans="1:13" s="263" customFormat="1" ht="36">
      <c r="A160" s="393">
        <v>116</v>
      </c>
      <c r="B160" s="386" t="s">
        <v>434</v>
      </c>
      <c r="C160" s="386" t="s">
        <v>932</v>
      </c>
      <c r="D160" s="387" t="s">
        <v>930</v>
      </c>
      <c r="E160" s="386">
        <v>7.1</v>
      </c>
      <c r="F160" s="386" t="s">
        <v>166</v>
      </c>
      <c r="G160" s="386" t="s">
        <v>206</v>
      </c>
      <c r="H160" s="386"/>
      <c r="I160" s="386" t="s">
        <v>163</v>
      </c>
      <c r="J160" s="415"/>
      <c r="K160" s="395" t="s">
        <v>933</v>
      </c>
      <c r="M160"/>
    </row>
    <row r="161" spans="1:13" s="263" customFormat="1" ht="36">
      <c r="A161" s="393">
        <v>117</v>
      </c>
      <c r="B161" s="386" t="s">
        <v>434</v>
      </c>
      <c r="C161" s="386" t="s">
        <v>934</v>
      </c>
      <c r="D161" s="387" t="s">
        <v>930</v>
      </c>
      <c r="E161" s="386">
        <v>3.7</v>
      </c>
      <c r="F161" s="386" t="s">
        <v>166</v>
      </c>
      <c r="G161" s="386" t="s">
        <v>162</v>
      </c>
      <c r="H161" s="386"/>
      <c r="I161" s="386" t="s">
        <v>163</v>
      </c>
      <c r="J161" s="415"/>
      <c r="K161" s="395" t="s">
        <v>935</v>
      </c>
      <c r="M161"/>
    </row>
    <row r="162" spans="1:13" ht="48">
      <c r="A162" s="393">
        <v>118</v>
      </c>
      <c r="B162" s="386" t="s">
        <v>417</v>
      </c>
      <c r="C162" s="386" t="s">
        <v>699</v>
      </c>
      <c r="D162" s="387" t="s">
        <v>936</v>
      </c>
      <c r="E162" s="403">
        <v>8</v>
      </c>
      <c r="F162" s="386" t="s">
        <v>161</v>
      </c>
      <c r="G162" s="386" t="s">
        <v>700</v>
      </c>
      <c r="H162" s="386"/>
      <c r="I162" s="387" t="s">
        <v>767</v>
      </c>
      <c r="J162" s="413">
        <v>21000</v>
      </c>
      <c r="K162" s="395" t="s">
        <v>937</v>
      </c>
      <c r="M162"/>
    </row>
    <row r="163" spans="1:13" s="263" customFormat="1" ht="48">
      <c r="A163" s="393">
        <v>119</v>
      </c>
      <c r="B163" s="386" t="s">
        <v>417</v>
      </c>
      <c r="C163" s="386" t="s">
        <v>33</v>
      </c>
      <c r="D163" s="387" t="s">
        <v>938</v>
      </c>
      <c r="E163" s="386">
        <v>34</v>
      </c>
      <c r="F163" s="386" t="s">
        <v>166</v>
      </c>
      <c r="G163" s="387" t="s">
        <v>644</v>
      </c>
      <c r="H163" s="399"/>
      <c r="I163" s="387" t="s">
        <v>767</v>
      </c>
      <c r="J163" s="413"/>
      <c r="K163" s="395" t="s">
        <v>937</v>
      </c>
      <c r="M163"/>
    </row>
    <row r="164" spans="1:13" ht="39.75" customHeight="1">
      <c r="A164" s="393">
        <v>120</v>
      </c>
      <c r="B164" s="386" t="s">
        <v>417</v>
      </c>
      <c r="C164" s="387" t="s">
        <v>524</v>
      </c>
      <c r="D164" s="387" t="s">
        <v>965</v>
      </c>
      <c r="E164" s="420">
        <v>11.15</v>
      </c>
      <c r="F164" s="421" t="s">
        <v>165</v>
      </c>
      <c r="G164" s="398" t="s">
        <v>525</v>
      </c>
      <c r="H164" s="387"/>
      <c r="I164" s="386" t="s">
        <v>163</v>
      </c>
      <c r="J164" s="422"/>
      <c r="K164" s="395" t="s">
        <v>1206</v>
      </c>
      <c r="M164"/>
    </row>
    <row r="165" spans="1:13" s="263" customFormat="1" ht="48">
      <c r="A165" s="393">
        <v>121</v>
      </c>
      <c r="B165" s="386" t="s">
        <v>434</v>
      </c>
      <c r="C165" s="386" t="s">
        <v>967</v>
      </c>
      <c r="D165" s="387" t="s">
        <v>968</v>
      </c>
      <c r="E165" s="386">
        <v>7.8</v>
      </c>
      <c r="F165" s="386" t="s">
        <v>165</v>
      </c>
      <c r="G165" s="426" t="s">
        <v>969</v>
      </c>
      <c r="H165" s="386"/>
      <c r="I165" s="386" t="s">
        <v>418</v>
      </c>
      <c r="J165" s="388"/>
      <c r="K165" s="395" t="s">
        <v>1207</v>
      </c>
      <c r="M165"/>
    </row>
    <row r="166" spans="1:13" s="263" customFormat="1" ht="36">
      <c r="A166" s="393">
        <v>122</v>
      </c>
      <c r="B166" s="386" t="s">
        <v>417</v>
      </c>
      <c r="C166" s="386" t="s">
        <v>712</v>
      </c>
      <c r="D166" s="387" t="s">
        <v>966</v>
      </c>
      <c r="E166" s="403">
        <v>14.98</v>
      </c>
      <c r="F166" s="386" t="s">
        <v>165</v>
      </c>
      <c r="G166" s="387" t="s">
        <v>21</v>
      </c>
      <c r="H166" s="386"/>
      <c r="I166" s="387" t="s">
        <v>163</v>
      </c>
      <c r="J166" s="388"/>
      <c r="K166" s="395" t="s">
        <v>1208</v>
      </c>
      <c r="M166"/>
    </row>
    <row r="167" spans="1:13" s="263" customFormat="1" ht="48">
      <c r="A167" s="393">
        <v>123</v>
      </c>
      <c r="B167" s="386" t="s">
        <v>419</v>
      </c>
      <c r="C167" s="386" t="s">
        <v>601</v>
      </c>
      <c r="D167" s="387" t="s">
        <v>944</v>
      </c>
      <c r="E167" s="428">
        <v>72</v>
      </c>
      <c r="F167" s="386" t="s">
        <v>164</v>
      </c>
      <c r="G167" s="387" t="s">
        <v>602</v>
      </c>
      <c r="H167" s="386"/>
      <c r="I167" s="386" t="s">
        <v>418</v>
      </c>
      <c r="J167" s="388">
        <v>15000</v>
      </c>
      <c r="K167" s="395" t="s">
        <v>945</v>
      </c>
      <c r="M167"/>
    </row>
    <row r="168" spans="1:13" s="263" customFormat="1" ht="48">
      <c r="A168" s="393">
        <v>124</v>
      </c>
      <c r="B168" s="386" t="s">
        <v>419</v>
      </c>
      <c r="C168" s="386" t="s">
        <v>604</v>
      </c>
      <c r="D168" s="387" t="s">
        <v>993</v>
      </c>
      <c r="E168" s="427">
        <v>68</v>
      </c>
      <c r="F168" s="386" t="s">
        <v>164</v>
      </c>
      <c r="G168" s="387" t="s">
        <v>602</v>
      </c>
      <c r="H168" s="386"/>
      <c r="I168" s="387" t="s">
        <v>163</v>
      </c>
      <c r="J168" s="388"/>
      <c r="K168" s="395" t="s">
        <v>1209</v>
      </c>
      <c r="M168"/>
    </row>
    <row r="169" spans="1:13" s="264" customFormat="1" ht="6" customHeight="1">
      <c r="A169" s="595"/>
      <c r="B169" s="596"/>
      <c r="C169" s="597"/>
      <c r="D169" s="598"/>
      <c r="E169" s="596"/>
      <c r="F169" s="599"/>
      <c r="G169" s="598"/>
      <c r="H169" s="601"/>
      <c r="I169" s="602"/>
      <c r="J169" s="603"/>
      <c r="K169" s="604"/>
      <c r="M169" s="130"/>
    </row>
    <row r="170" spans="1:11" s="246" customFormat="1" ht="21" customHeight="1" thickBot="1">
      <c r="A170" s="1273">
        <v>32</v>
      </c>
      <c r="B170" s="1273"/>
      <c r="C170" s="1273"/>
      <c r="D170" s="1273"/>
      <c r="E170" s="1273"/>
      <c r="F170" s="1273"/>
      <c r="G170" s="1273"/>
      <c r="H170" s="1273"/>
      <c r="I170" s="1273"/>
      <c r="J170" s="1273"/>
      <c r="K170" s="1273"/>
    </row>
    <row r="171" spans="1:11" s="246" customFormat="1" ht="12.75">
      <c r="A171" s="247" t="s">
        <v>87</v>
      </c>
      <c r="B171" s="248" t="s">
        <v>349</v>
      </c>
      <c r="C171" s="248" t="s">
        <v>502</v>
      </c>
      <c r="D171" s="249" t="s">
        <v>88</v>
      </c>
      <c r="E171" s="248" t="s">
        <v>89</v>
      </c>
      <c r="F171" s="1274" t="s">
        <v>680</v>
      </c>
      <c r="G171" s="251" t="s">
        <v>503</v>
      </c>
      <c r="H171" s="248" t="s">
        <v>90</v>
      </c>
      <c r="I171" s="250" t="s">
        <v>91</v>
      </c>
      <c r="J171" s="248" t="s">
        <v>504</v>
      </c>
      <c r="K171" s="252" t="s">
        <v>505</v>
      </c>
    </row>
    <row r="172" spans="1:11" s="246" customFormat="1" ht="13.5" thickBot="1">
      <c r="A172" s="253" t="s">
        <v>92</v>
      </c>
      <c r="B172" s="254"/>
      <c r="C172" s="254" t="s">
        <v>506</v>
      </c>
      <c r="D172" s="255" t="s">
        <v>507</v>
      </c>
      <c r="E172" s="254" t="s">
        <v>508</v>
      </c>
      <c r="F172" s="1275"/>
      <c r="G172" s="257" t="s">
        <v>509</v>
      </c>
      <c r="H172" s="254" t="s">
        <v>94</v>
      </c>
      <c r="I172" s="256" t="s">
        <v>95</v>
      </c>
      <c r="J172" s="254" t="s">
        <v>510</v>
      </c>
      <c r="K172" s="258" t="s">
        <v>511</v>
      </c>
    </row>
    <row r="173" spans="1:11" s="263" customFormat="1" ht="5.25" customHeight="1">
      <c r="A173" s="259"/>
      <c r="B173" s="260"/>
      <c r="C173" s="260"/>
      <c r="D173" s="261"/>
      <c r="E173" s="260"/>
      <c r="F173" s="260"/>
      <c r="G173" s="260"/>
      <c r="H173" s="260"/>
      <c r="I173" s="261"/>
      <c r="J173" s="260"/>
      <c r="K173" s="262"/>
    </row>
    <row r="174" spans="1:13" s="263" customFormat="1" ht="48">
      <c r="A174" s="393">
        <v>125</v>
      </c>
      <c r="B174" s="386" t="s">
        <v>419</v>
      </c>
      <c r="C174" s="386" t="s">
        <v>605</v>
      </c>
      <c r="D174" s="387" t="s">
        <v>994</v>
      </c>
      <c r="E174" s="427">
        <v>21</v>
      </c>
      <c r="F174" s="386" t="s">
        <v>164</v>
      </c>
      <c r="G174" s="387" t="s">
        <v>602</v>
      </c>
      <c r="H174" s="386"/>
      <c r="I174" s="387" t="s">
        <v>163</v>
      </c>
      <c r="J174" s="388"/>
      <c r="K174" s="395" t="s">
        <v>1209</v>
      </c>
      <c r="M174"/>
    </row>
    <row r="175" spans="1:13" s="263" customFormat="1" ht="36">
      <c r="A175" s="393">
        <v>126</v>
      </c>
      <c r="B175" s="386" t="s">
        <v>417</v>
      </c>
      <c r="C175" s="386" t="s">
        <v>959</v>
      </c>
      <c r="D175" s="387" t="s">
        <v>960</v>
      </c>
      <c r="E175" s="403">
        <v>23.9</v>
      </c>
      <c r="F175" s="386" t="s">
        <v>164</v>
      </c>
      <c r="G175" s="386" t="s">
        <v>961</v>
      </c>
      <c r="H175" s="386"/>
      <c r="I175" s="406" t="s">
        <v>163</v>
      </c>
      <c r="J175" s="388">
        <v>26000</v>
      </c>
      <c r="K175" s="398" t="s">
        <v>1210</v>
      </c>
      <c r="M175"/>
    </row>
    <row r="176" spans="1:13" s="288" customFormat="1" ht="36">
      <c r="A176" s="393">
        <v>127</v>
      </c>
      <c r="B176" s="386" t="s">
        <v>431</v>
      </c>
      <c r="C176" s="386" t="s">
        <v>725</v>
      </c>
      <c r="D176" s="386" t="s">
        <v>950</v>
      </c>
      <c r="E176" s="386">
        <v>10.75</v>
      </c>
      <c r="F176" s="386" t="s">
        <v>164</v>
      </c>
      <c r="G176" s="387" t="s">
        <v>602</v>
      </c>
      <c r="H176" s="386"/>
      <c r="I176" s="386" t="s">
        <v>163</v>
      </c>
      <c r="J176" s="388">
        <v>8000</v>
      </c>
      <c r="K176" s="395" t="s">
        <v>924</v>
      </c>
      <c r="M176"/>
    </row>
    <row r="177" spans="1:13" s="293" customFormat="1" ht="36">
      <c r="A177" s="393">
        <v>128</v>
      </c>
      <c r="B177" s="386" t="s">
        <v>421</v>
      </c>
      <c r="C177" s="386" t="s">
        <v>9</v>
      </c>
      <c r="D177" s="387" t="s">
        <v>1033</v>
      </c>
      <c r="E177" s="386">
        <v>8.2</v>
      </c>
      <c r="F177" s="386" t="s">
        <v>164</v>
      </c>
      <c r="G177" s="387" t="s">
        <v>10</v>
      </c>
      <c r="H177" s="399"/>
      <c r="I177" s="386" t="s">
        <v>1211</v>
      </c>
      <c r="J177" s="402"/>
      <c r="K177" s="395" t="s">
        <v>1212</v>
      </c>
      <c r="M177"/>
    </row>
    <row r="178" spans="1:13" s="263" customFormat="1" ht="36">
      <c r="A178" s="393">
        <v>129</v>
      </c>
      <c r="B178" s="386" t="s">
        <v>421</v>
      </c>
      <c r="C178" s="386" t="s">
        <v>709</v>
      </c>
      <c r="D178" s="387" t="s">
        <v>951</v>
      </c>
      <c r="E178" s="386">
        <v>3</v>
      </c>
      <c r="F178" s="386" t="s">
        <v>161</v>
      </c>
      <c r="G178" s="386" t="s">
        <v>191</v>
      </c>
      <c r="H178" s="386"/>
      <c r="I178" s="386" t="s">
        <v>163</v>
      </c>
      <c r="J178" s="413">
        <v>3500</v>
      </c>
      <c r="K178" s="395" t="s">
        <v>838</v>
      </c>
      <c r="M178"/>
    </row>
    <row r="179" spans="1:13" s="263" customFormat="1" ht="48">
      <c r="A179" s="393">
        <v>130</v>
      </c>
      <c r="B179" s="404" t="s">
        <v>74</v>
      </c>
      <c r="C179" s="386" t="s">
        <v>766</v>
      </c>
      <c r="D179" s="387" t="s">
        <v>952</v>
      </c>
      <c r="E179" s="386">
        <v>3.7</v>
      </c>
      <c r="F179" s="386" t="s">
        <v>164</v>
      </c>
      <c r="G179" s="386" t="s">
        <v>162</v>
      </c>
      <c r="H179" s="386"/>
      <c r="I179" s="386" t="s">
        <v>163</v>
      </c>
      <c r="J179" s="413">
        <v>5000</v>
      </c>
      <c r="K179" s="395" t="s">
        <v>953</v>
      </c>
      <c r="M179"/>
    </row>
    <row r="180" spans="1:13" s="263" customFormat="1" ht="48">
      <c r="A180" s="393">
        <v>131</v>
      </c>
      <c r="B180" s="404" t="s">
        <v>74</v>
      </c>
      <c r="C180" s="386" t="s">
        <v>1003</v>
      </c>
      <c r="D180" s="387" t="s">
        <v>1004</v>
      </c>
      <c r="E180" s="386">
        <v>23.2</v>
      </c>
      <c r="F180" s="386" t="s">
        <v>195</v>
      </c>
      <c r="G180" s="387" t="s">
        <v>1005</v>
      </c>
      <c r="H180" s="386"/>
      <c r="I180" s="386" t="s">
        <v>163</v>
      </c>
      <c r="J180" s="413">
        <v>16000</v>
      </c>
      <c r="K180" s="395" t="s">
        <v>1213</v>
      </c>
      <c r="M180"/>
    </row>
    <row r="181" spans="1:13" s="263" customFormat="1" ht="36">
      <c r="A181" s="393">
        <v>132</v>
      </c>
      <c r="B181" s="404" t="s">
        <v>431</v>
      </c>
      <c r="C181" s="386" t="s">
        <v>36</v>
      </c>
      <c r="D181" s="386" t="s">
        <v>954</v>
      </c>
      <c r="E181" s="386">
        <v>14.9</v>
      </c>
      <c r="F181" s="386" t="s">
        <v>195</v>
      </c>
      <c r="G181" s="386" t="s">
        <v>744</v>
      </c>
      <c r="H181" s="386"/>
      <c r="I181" s="386" t="s">
        <v>163</v>
      </c>
      <c r="J181" s="413">
        <v>13000</v>
      </c>
      <c r="K181" s="395" t="s">
        <v>917</v>
      </c>
      <c r="M181"/>
    </row>
    <row r="182" spans="1:13" s="263" customFormat="1" ht="36">
      <c r="A182" s="393">
        <v>133</v>
      </c>
      <c r="B182" s="404" t="s">
        <v>543</v>
      </c>
      <c r="C182" s="386" t="s">
        <v>789</v>
      </c>
      <c r="D182" s="387" t="s">
        <v>1716</v>
      </c>
      <c r="E182" s="387">
        <v>43.89</v>
      </c>
      <c r="F182" s="386" t="s">
        <v>195</v>
      </c>
      <c r="G182" s="386" t="s">
        <v>790</v>
      </c>
      <c r="H182" s="386"/>
      <c r="I182" s="386" t="s">
        <v>418</v>
      </c>
      <c r="J182" s="413">
        <v>10000</v>
      </c>
      <c r="K182" s="395" t="s">
        <v>855</v>
      </c>
      <c r="M182"/>
    </row>
    <row r="183" spans="1:13" s="263" customFormat="1" ht="84">
      <c r="A183" s="393">
        <v>134</v>
      </c>
      <c r="B183" s="404" t="s">
        <v>419</v>
      </c>
      <c r="C183" s="405" t="s">
        <v>225</v>
      </c>
      <c r="D183" s="398" t="s">
        <v>956</v>
      </c>
      <c r="E183" s="404">
        <v>2.2</v>
      </c>
      <c r="F183" s="406" t="s">
        <v>166</v>
      </c>
      <c r="G183" s="398" t="s">
        <v>196</v>
      </c>
      <c r="H183" s="405"/>
      <c r="I183" s="406" t="s">
        <v>418</v>
      </c>
      <c r="J183" s="407">
        <v>7931</v>
      </c>
      <c r="K183" s="395" t="s">
        <v>1214</v>
      </c>
      <c r="M183"/>
    </row>
    <row r="184" spans="1:13" s="246" customFormat="1" ht="84">
      <c r="A184" s="393">
        <v>135</v>
      </c>
      <c r="B184" s="404" t="s">
        <v>434</v>
      </c>
      <c r="C184" s="405" t="s">
        <v>726</v>
      </c>
      <c r="D184" s="398" t="s">
        <v>727</v>
      </c>
      <c r="E184" s="404">
        <v>3.75</v>
      </c>
      <c r="F184" s="406" t="s">
        <v>173</v>
      </c>
      <c r="G184" s="398" t="s">
        <v>729</v>
      </c>
      <c r="H184" s="405"/>
      <c r="I184" s="406" t="s">
        <v>728</v>
      </c>
      <c r="J184" s="407">
        <v>14760</v>
      </c>
      <c r="K184" s="398" t="s">
        <v>1215</v>
      </c>
      <c r="M184"/>
    </row>
    <row r="185" spans="1:13" s="264" customFormat="1" ht="45" customHeight="1">
      <c r="A185" s="595"/>
      <c r="B185" s="596"/>
      <c r="C185" s="597"/>
      <c r="D185" s="598"/>
      <c r="E185" s="596"/>
      <c r="F185" s="599"/>
      <c r="G185" s="598"/>
      <c r="H185" s="601"/>
      <c r="I185" s="602"/>
      <c r="J185" s="603"/>
      <c r="K185" s="604"/>
      <c r="M185" s="130"/>
    </row>
    <row r="186" spans="1:11" s="246" customFormat="1" ht="21" customHeight="1" thickBot="1">
      <c r="A186" s="1273">
        <v>33</v>
      </c>
      <c r="B186" s="1273"/>
      <c r="C186" s="1273"/>
      <c r="D186" s="1273"/>
      <c r="E186" s="1273"/>
      <c r="F186" s="1273"/>
      <c r="G186" s="1273"/>
      <c r="H186" s="1273"/>
      <c r="I186" s="1273"/>
      <c r="J186" s="1273"/>
      <c r="K186" s="1273"/>
    </row>
    <row r="187" spans="1:11" s="246" customFormat="1" ht="12.75">
      <c r="A187" s="247" t="s">
        <v>87</v>
      </c>
      <c r="B187" s="248" t="s">
        <v>349</v>
      </c>
      <c r="C187" s="248" t="s">
        <v>502</v>
      </c>
      <c r="D187" s="249" t="s">
        <v>88</v>
      </c>
      <c r="E187" s="248" t="s">
        <v>89</v>
      </c>
      <c r="F187" s="1274" t="s">
        <v>680</v>
      </c>
      <c r="G187" s="251" t="s">
        <v>503</v>
      </c>
      <c r="H187" s="248" t="s">
        <v>90</v>
      </c>
      <c r="I187" s="250" t="s">
        <v>91</v>
      </c>
      <c r="J187" s="248" t="s">
        <v>504</v>
      </c>
      <c r="K187" s="252" t="s">
        <v>505</v>
      </c>
    </row>
    <row r="188" spans="1:11" s="246" customFormat="1" ht="13.5" thickBot="1">
      <c r="A188" s="253" t="s">
        <v>92</v>
      </c>
      <c r="B188" s="254"/>
      <c r="C188" s="254" t="s">
        <v>506</v>
      </c>
      <c r="D188" s="255" t="s">
        <v>507</v>
      </c>
      <c r="E188" s="254" t="s">
        <v>508</v>
      </c>
      <c r="F188" s="1275"/>
      <c r="G188" s="257" t="s">
        <v>509</v>
      </c>
      <c r="H188" s="254" t="s">
        <v>94</v>
      </c>
      <c r="I188" s="256" t="s">
        <v>95</v>
      </c>
      <c r="J188" s="254" t="s">
        <v>510</v>
      </c>
      <c r="K188" s="258" t="s">
        <v>511</v>
      </c>
    </row>
    <row r="189" spans="1:11" s="263" customFormat="1" ht="5.25" customHeight="1">
      <c r="A189" s="259"/>
      <c r="B189" s="260"/>
      <c r="C189" s="260"/>
      <c r="D189" s="261"/>
      <c r="E189" s="260"/>
      <c r="F189" s="260"/>
      <c r="G189" s="260"/>
      <c r="H189" s="260"/>
      <c r="I189" s="261"/>
      <c r="J189" s="260"/>
      <c r="K189" s="262"/>
    </row>
    <row r="190" spans="1:13" s="246" customFormat="1" ht="72">
      <c r="A190" s="393">
        <v>136</v>
      </c>
      <c r="B190" s="404" t="s">
        <v>431</v>
      </c>
      <c r="C190" s="405" t="s">
        <v>574</v>
      </c>
      <c r="D190" s="398" t="s">
        <v>617</v>
      </c>
      <c r="E190" s="404">
        <v>5</v>
      </c>
      <c r="F190" s="406"/>
      <c r="G190" s="398" t="s">
        <v>572</v>
      </c>
      <c r="H190" s="405"/>
      <c r="I190" s="406" t="s">
        <v>573</v>
      </c>
      <c r="J190" s="407">
        <v>4480</v>
      </c>
      <c r="K190" s="398" t="s">
        <v>1216</v>
      </c>
      <c r="M190"/>
    </row>
    <row r="191" spans="1:11" s="246" customFormat="1" ht="48">
      <c r="A191" s="294">
        <v>137</v>
      </c>
      <c r="B191" s="295" t="s">
        <v>119</v>
      </c>
      <c r="C191" s="295" t="s">
        <v>688</v>
      </c>
      <c r="D191" s="296" t="s">
        <v>996</v>
      </c>
      <c r="E191" s="295">
        <v>252.9</v>
      </c>
      <c r="F191" s="297" t="s">
        <v>164</v>
      </c>
      <c r="G191" s="296" t="s">
        <v>689</v>
      </c>
      <c r="H191" s="297"/>
      <c r="I191" s="301" t="s">
        <v>767</v>
      </c>
      <c r="J191" s="298">
        <v>81000</v>
      </c>
      <c r="K191" s="299" t="s">
        <v>1217</v>
      </c>
    </row>
    <row r="192" spans="1:11" s="263" customFormat="1" ht="24">
      <c r="A192" s="294">
        <v>138</v>
      </c>
      <c r="B192" s="300" t="s">
        <v>431</v>
      </c>
      <c r="C192" s="301" t="s">
        <v>818</v>
      </c>
      <c r="D192" s="302" t="s">
        <v>1087</v>
      </c>
      <c r="E192" s="301">
        <v>2.4</v>
      </c>
      <c r="F192" s="301" t="s">
        <v>809</v>
      </c>
      <c r="G192" s="301" t="s">
        <v>214</v>
      </c>
      <c r="H192" s="303"/>
      <c r="I192" s="301" t="s">
        <v>163</v>
      </c>
      <c r="J192" s="304"/>
      <c r="K192" s="302" t="s">
        <v>1218</v>
      </c>
    </row>
    <row r="193" spans="1:13" s="314" customFormat="1" ht="23.25" customHeight="1">
      <c r="A193" s="294">
        <v>139</v>
      </c>
      <c r="B193" s="305" t="s">
        <v>419</v>
      </c>
      <c r="C193" s="306" t="s">
        <v>24</v>
      </c>
      <c r="D193" s="307" t="s">
        <v>837</v>
      </c>
      <c r="E193" s="308">
        <v>9.8</v>
      </c>
      <c r="F193" s="294" t="s">
        <v>165</v>
      </c>
      <c r="G193" s="309" t="s">
        <v>25</v>
      </c>
      <c r="H193" s="310"/>
      <c r="I193" s="311" t="s">
        <v>163</v>
      </c>
      <c r="J193" s="312"/>
      <c r="K193" s="313" t="s">
        <v>1185</v>
      </c>
      <c r="M193" s="263"/>
    </row>
    <row r="194" spans="1:13" ht="24.75" customHeight="1">
      <c r="A194" s="315">
        <v>140</v>
      </c>
      <c r="B194" s="300" t="s">
        <v>119</v>
      </c>
      <c r="C194" s="300" t="s">
        <v>1219</v>
      </c>
      <c r="D194" s="303" t="s">
        <v>1220</v>
      </c>
      <c r="E194" s="316">
        <v>8</v>
      </c>
      <c r="F194" s="300" t="s">
        <v>168</v>
      </c>
      <c r="G194" s="300" t="s">
        <v>1221</v>
      </c>
      <c r="H194" s="300"/>
      <c r="I194" s="300" t="s">
        <v>163</v>
      </c>
      <c r="J194" s="300"/>
      <c r="K194" s="317" t="s">
        <v>1185</v>
      </c>
      <c r="M194" s="263"/>
    </row>
    <row r="195" spans="1:13" ht="39" customHeight="1">
      <c r="A195" s="315">
        <v>141</v>
      </c>
      <c r="B195" s="300" t="s">
        <v>434</v>
      </c>
      <c r="C195" s="300" t="s">
        <v>1222</v>
      </c>
      <c r="D195" s="302" t="s">
        <v>1717</v>
      </c>
      <c r="E195" s="300">
        <v>5</v>
      </c>
      <c r="F195" s="300" t="s">
        <v>168</v>
      </c>
      <c r="G195" s="302" t="s">
        <v>1223</v>
      </c>
      <c r="H195" s="300"/>
      <c r="I195" s="300" t="s">
        <v>163</v>
      </c>
      <c r="J195" s="318">
        <v>4000</v>
      </c>
      <c r="K195" s="303" t="s">
        <v>1224</v>
      </c>
      <c r="M195" s="263"/>
    </row>
    <row r="196" spans="1:13" ht="51" customHeight="1">
      <c r="A196" s="315">
        <v>142</v>
      </c>
      <c r="B196" s="300" t="s">
        <v>434</v>
      </c>
      <c r="C196" s="300" t="s">
        <v>1225</v>
      </c>
      <c r="D196" s="319" t="s">
        <v>1718</v>
      </c>
      <c r="E196" s="300">
        <v>5</v>
      </c>
      <c r="F196" s="300" t="s">
        <v>168</v>
      </c>
      <c r="G196" s="319" t="s">
        <v>1226</v>
      </c>
      <c r="H196" s="300"/>
      <c r="I196" s="300" t="s">
        <v>163</v>
      </c>
      <c r="J196" s="318">
        <v>6000</v>
      </c>
      <c r="K196" s="303" t="s">
        <v>1227</v>
      </c>
      <c r="M196" s="263"/>
    </row>
    <row r="197" spans="1:13" s="321" customFormat="1" ht="28.5" customHeight="1">
      <c r="A197" s="315">
        <v>143</v>
      </c>
      <c r="B197" s="300" t="s">
        <v>421</v>
      </c>
      <c r="C197" s="300" t="s">
        <v>1228</v>
      </c>
      <c r="D197" s="303" t="s">
        <v>1229</v>
      </c>
      <c r="E197" s="316">
        <v>4.9</v>
      </c>
      <c r="F197" s="320" t="s">
        <v>168</v>
      </c>
      <c r="G197" s="307" t="s">
        <v>665</v>
      </c>
      <c r="H197" s="300"/>
      <c r="I197" s="300" t="s">
        <v>418</v>
      </c>
      <c r="J197" s="318">
        <v>3000</v>
      </c>
      <c r="K197" s="313" t="s">
        <v>1230</v>
      </c>
      <c r="M197" s="263"/>
    </row>
    <row r="198" spans="1:11" s="263" customFormat="1" ht="24">
      <c r="A198" s="294">
        <v>144</v>
      </c>
      <c r="B198" s="306" t="s">
        <v>419</v>
      </c>
      <c r="C198" s="306" t="s">
        <v>713</v>
      </c>
      <c r="D198" s="307" t="s">
        <v>963</v>
      </c>
      <c r="E198" s="308">
        <v>3.75</v>
      </c>
      <c r="F198" s="294" t="s">
        <v>161</v>
      </c>
      <c r="G198" s="309" t="s">
        <v>537</v>
      </c>
      <c r="H198" s="312"/>
      <c r="I198" s="306" t="s">
        <v>512</v>
      </c>
      <c r="J198" s="312">
        <v>600</v>
      </c>
      <c r="K198" s="309" t="s">
        <v>972</v>
      </c>
    </row>
    <row r="199" spans="1:11" s="263" customFormat="1" ht="24">
      <c r="A199" s="294">
        <v>145</v>
      </c>
      <c r="B199" s="311" t="s">
        <v>119</v>
      </c>
      <c r="C199" s="311" t="s">
        <v>658</v>
      </c>
      <c r="D199" s="313" t="s">
        <v>964</v>
      </c>
      <c r="E199" s="311">
        <v>3.3</v>
      </c>
      <c r="F199" s="311" t="s">
        <v>161</v>
      </c>
      <c r="G199" s="313" t="s">
        <v>167</v>
      </c>
      <c r="H199" s="310"/>
      <c r="I199" s="301" t="s">
        <v>767</v>
      </c>
      <c r="J199" s="322"/>
      <c r="K199" s="313" t="s">
        <v>1230</v>
      </c>
    </row>
    <row r="200" spans="1:11" s="263" customFormat="1" ht="24" customHeight="1">
      <c r="A200" s="294">
        <v>146</v>
      </c>
      <c r="B200" s="300" t="s">
        <v>74</v>
      </c>
      <c r="C200" s="301" t="s">
        <v>970</v>
      </c>
      <c r="D200" s="302" t="s">
        <v>971</v>
      </c>
      <c r="E200" s="301">
        <v>5</v>
      </c>
      <c r="F200" s="301" t="s">
        <v>161</v>
      </c>
      <c r="G200" s="301" t="s">
        <v>170</v>
      </c>
      <c r="H200" s="301"/>
      <c r="I200" s="301" t="s">
        <v>163</v>
      </c>
      <c r="J200" s="304">
        <v>2180</v>
      </c>
      <c r="K200" s="323" t="s">
        <v>972</v>
      </c>
    </row>
    <row r="201" spans="1:11" s="263" customFormat="1" ht="24" customHeight="1">
      <c r="A201" s="294">
        <v>147</v>
      </c>
      <c r="B201" s="305" t="s">
        <v>74</v>
      </c>
      <c r="C201" s="300" t="s">
        <v>769</v>
      </c>
      <c r="D201" s="303" t="s">
        <v>973</v>
      </c>
      <c r="E201" s="300">
        <v>2.55</v>
      </c>
      <c r="F201" s="300" t="s">
        <v>165</v>
      </c>
      <c r="G201" s="300" t="s">
        <v>518</v>
      </c>
      <c r="H201" s="300"/>
      <c r="I201" s="300" t="s">
        <v>163</v>
      </c>
      <c r="J201" s="324">
        <v>4000</v>
      </c>
      <c r="K201" s="325" t="s">
        <v>972</v>
      </c>
    </row>
    <row r="202" spans="1:13" s="246" customFormat="1" ht="24">
      <c r="A202" s="294">
        <v>148</v>
      </c>
      <c r="B202" s="300" t="s">
        <v>434</v>
      </c>
      <c r="C202" s="301" t="s">
        <v>791</v>
      </c>
      <c r="D202" s="302" t="s">
        <v>974</v>
      </c>
      <c r="E202" s="301">
        <v>48.5</v>
      </c>
      <c r="F202" s="301" t="s">
        <v>792</v>
      </c>
      <c r="G202" s="301" t="s">
        <v>793</v>
      </c>
      <c r="H202" s="301"/>
      <c r="I202" s="300" t="s">
        <v>163</v>
      </c>
      <c r="J202" s="304"/>
      <c r="K202" s="302" t="s">
        <v>1185</v>
      </c>
      <c r="M202" s="263"/>
    </row>
    <row r="203" spans="1:11" s="263" customFormat="1" ht="29.25" customHeight="1">
      <c r="A203" s="315">
        <v>149</v>
      </c>
      <c r="B203" s="300" t="s">
        <v>119</v>
      </c>
      <c r="C203" s="300" t="s">
        <v>1231</v>
      </c>
      <c r="D203" s="303" t="s">
        <v>1232</v>
      </c>
      <c r="E203" s="316">
        <v>7</v>
      </c>
      <c r="F203" s="300" t="s">
        <v>165</v>
      </c>
      <c r="G203" s="300" t="s">
        <v>1221</v>
      </c>
      <c r="H203" s="300"/>
      <c r="I203" s="300" t="s">
        <v>163</v>
      </c>
      <c r="J203" s="300"/>
      <c r="K203" s="317" t="s">
        <v>1185</v>
      </c>
    </row>
    <row r="204" spans="1:13" ht="24" customHeight="1">
      <c r="A204" s="315">
        <v>150</v>
      </c>
      <c r="B204" s="300" t="s">
        <v>119</v>
      </c>
      <c r="C204" s="300" t="s">
        <v>768</v>
      </c>
      <c r="D204" s="303" t="s">
        <v>1233</v>
      </c>
      <c r="E204" s="316">
        <v>4</v>
      </c>
      <c r="F204" s="300" t="s">
        <v>165</v>
      </c>
      <c r="G204" s="300" t="s">
        <v>1234</v>
      </c>
      <c r="H204" s="300"/>
      <c r="I204" s="300" t="s">
        <v>163</v>
      </c>
      <c r="J204" s="300"/>
      <c r="K204" s="317" t="s">
        <v>1185</v>
      </c>
      <c r="M204" s="263"/>
    </row>
    <row r="205" spans="1:13" s="246" customFormat="1" ht="28.5" customHeight="1">
      <c r="A205" s="315">
        <v>151</v>
      </c>
      <c r="B205" s="300" t="s">
        <v>119</v>
      </c>
      <c r="C205" s="300" t="s">
        <v>1235</v>
      </c>
      <c r="D205" s="303" t="s">
        <v>1236</v>
      </c>
      <c r="E205" s="300">
        <v>3.5</v>
      </c>
      <c r="F205" s="300" t="s">
        <v>165</v>
      </c>
      <c r="G205" s="300" t="s">
        <v>8</v>
      </c>
      <c r="H205" s="300"/>
      <c r="I205" s="301" t="s">
        <v>767</v>
      </c>
      <c r="J205" s="318"/>
      <c r="K205" s="317" t="s">
        <v>1185</v>
      </c>
      <c r="M205" s="263"/>
    </row>
    <row r="206" spans="1:11" s="263" customFormat="1" ht="28.5" customHeight="1">
      <c r="A206" s="315">
        <v>152</v>
      </c>
      <c r="B206" s="300" t="s">
        <v>119</v>
      </c>
      <c r="C206" s="300" t="s">
        <v>1237</v>
      </c>
      <c r="D206" s="303" t="s">
        <v>1238</v>
      </c>
      <c r="E206" s="316">
        <v>8</v>
      </c>
      <c r="F206" s="300" t="s">
        <v>687</v>
      </c>
      <c r="G206" s="300" t="s">
        <v>1221</v>
      </c>
      <c r="H206" s="300"/>
      <c r="I206" s="300" t="s">
        <v>163</v>
      </c>
      <c r="J206" s="300"/>
      <c r="K206" s="317" t="s">
        <v>1185</v>
      </c>
    </row>
    <row r="207" spans="1:13" s="264" customFormat="1" ht="30.75" customHeight="1">
      <c r="A207" s="595"/>
      <c r="B207" s="596"/>
      <c r="C207" s="597"/>
      <c r="D207" s="598"/>
      <c r="E207" s="596"/>
      <c r="F207" s="599"/>
      <c r="G207" s="598"/>
      <c r="H207" s="601"/>
      <c r="I207" s="602"/>
      <c r="J207" s="603"/>
      <c r="K207" s="604"/>
      <c r="M207" s="130"/>
    </row>
    <row r="208" spans="1:11" s="246" customFormat="1" ht="22.5" customHeight="1" thickBot="1">
      <c r="A208" s="1273">
        <v>34</v>
      </c>
      <c r="B208" s="1273"/>
      <c r="C208" s="1273"/>
      <c r="D208" s="1273"/>
      <c r="E208" s="1273"/>
      <c r="F208" s="1273"/>
      <c r="G208" s="1273"/>
      <c r="H208" s="1273"/>
      <c r="I208" s="1273"/>
      <c r="J208" s="1273"/>
      <c r="K208" s="1273"/>
    </row>
    <row r="209" spans="1:11" s="246" customFormat="1" ht="12.75">
      <c r="A209" s="247" t="s">
        <v>87</v>
      </c>
      <c r="B209" s="248" t="s">
        <v>349</v>
      </c>
      <c r="C209" s="248" t="s">
        <v>502</v>
      </c>
      <c r="D209" s="249" t="s">
        <v>88</v>
      </c>
      <c r="E209" s="248" t="s">
        <v>89</v>
      </c>
      <c r="F209" s="1274" t="s">
        <v>680</v>
      </c>
      <c r="G209" s="251" t="s">
        <v>503</v>
      </c>
      <c r="H209" s="248" t="s">
        <v>90</v>
      </c>
      <c r="I209" s="250" t="s">
        <v>91</v>
      </c>
      <c r="J209" s="248" t="s">
        <v>504</v>
      </c>
      <c r="K209" s="252" t="s">
        <v>505</v>
      </c>
    </row>
    <row r="210" spans="1:11" s="246" customFormat="1" ht="13.5" thickBot="1">
      <c r="A210" s="253" t="s">
        <v>92</v>
      </c>
      <c r="B210" s="254"/>
      <c r="C210" s="254" t="s">
        <v>506</v>
      </c>
      <c r="D210" s="255" t="s">
        <v>507</v>
      </c>
      <c r="E210" s="254" t="s">
        <v>508</v>
      </c>
      <c r="F210" s="1275"/>
      <c r="G210" s="257" t="s">
        <v>509</v>
      </c>
      <c r="H210" s="254" t="s">
        <v>94</v>
      </c>
      <c r="I210" s="256" t="s">
        <v>95</v>
      </c>
      <c r="J210" s="254" t="s">
        <v>510</v>
      </c>
      <c r="K210" s="258" t="s">
        <v>511</v>
      </c>
    </row>
    <row r="211" spans="1:11" s="263" customFormat="1" ht="5.25" customHeight="1">
      <c r="A211" s="259"/>
      <c r="B211" s="260"/>
      <c r="C211" s="260"/>
      <c r="D211" s="261"/>
      <c r="E211" s="260"/>
      <c r="F211" s="260"/>
      <c r="G211" s="260"/>
      <c r="H211" s="260"/>
      <c r="I211" s="261"/>
      <c r="J211" s="260"/>
      <c r="K211" s="262"/>
    </row>
    <row r="212" spans="1:13" ht="41.25" customHeight="1">
      <c r="A212" s="315">
        <v>153</v>
      </c>
      <c r="B212" s="300" t="s">
        <v>434</v>
      </c>
      <c r="C212" s="300" t="s">
        <v>1239</v>
      </c>
      <c r="D212" s="302" t="s">
        <v>1719</v>
      </c>
      <c r="E212" s="300">
        <v>7</v>
      </c>
      <c r="F212" s="300" t="s">
        <v>165</v>
      </c>
      <c r="G212" s="307" t="s">
        <v>1240</v>
      </c>
      <c r="H212" s="300"/>
      <c r="I212" s="300" t="s">
        <v>163</v>
      </c>
      <c r="J212" s="318">
        <v>3500</v>
      </c>
      <c r="K212" s="303" t="s">
        <v>1241</v>
      </c>
      <c r="M212" s="263"/>
    </row>
    <row r="213" spans="1:13" ht="40.5" customHeight="1">
      <c r="A213" s="315">
        <v>154</v>
      </c>
      <c r="B213" s="300" t="s">
        <v>434</v>
      </c>
      <c r="C213" s="300" t="s">
        <v>1242</v>
      </c>
      <c r="D213" s="302" t="s">
        <v>1720</v>
      </c>
      <c r="E213" s="300">
        <v>6</v>
      </c>
      <c r="F213" s="300" t="s">
        <v>161</v>
      </c>
      <c r="G213" s="302" t="s">
        <v>1243</v>
      </c>
      <c r="H213" s="300"/>
      <c r="I213" s="295" t="s">
        <v>163</v>
      </c>
      <c r="J213" s="318">
        <v>3500</v>
      </c>
      <c r="K213" s="303" t="s">
        <v>1227</v>
      </c>
      <c r="M213" s="263"/>
    </row>
    <row r="214" spans="1:11" s="263" customFormat="1" ht="24">
      <c r="A214" s="294">
        <v>155</v>
      </c>
      <c r="B214" s="305" t="s">
        <v>419</v>
      </c>
      <c r="C214" s="326" t="s">
        <v>221</v>
      </c>
      <c r="D214" s="307" t="s">
        <v>1020</v>
      </c>
      <c r="E214" s="305">
        <v>2.55</v>
      </c>
      <c r="F214" s="327" t="s">
        <v>165</v>
      </c>
      <c r="G214" s="307" t="s">
        <v>179</v>
      </c>
      <c r="H214" s="326"/>
      <c r="I214" s="301" t="s">
        <v>163</v>
      </c>
      <c r="J214" s="328"/>
      <c r="K214" s="307" t="s">
        <v>1244</v>
      </c>
    </row>
    <row r="215" spans="1:13" s="246" customFormat="1" ht="24">
      <c r="A215" s="294">
        <v>156</v>
      </c>
      <c r="B215" s="305" t="s">
        <v>419</v>
      </c>
      <c r="C215" s="326" t="s">
        <v>531</v>
      </c>
      <c r="D215" s="307" t="s">
        <v>1245</v>
      </c>
      <c r="E215" s="305">
        <v>8.6</v>
      </c>
      <c r="F215" s="327" t="s">
        <v>165</v>
      </c>
      <c r="G215" s="307" t="s">
        <v>532</v>
      </c>
      <c r="H215" s="310"/>
      <c r="I215" s="327" t="s">
        <v>163</v>
      </c>
      <c r="J215" s="328"/>
      <c r="K215" s="307" t="s">
        <v>1185</v>
      </c>
      <c r="M215" s="263"/>
    </row>
    <row r="216" spans="1:11" s="263" customFormat="1" ht="24" customHeight="1">
      <c r="A216" s="294">
        <v>157</v>
      </c>
      <c r="B216" s="305" t="s">
        <v>74</v>
      </c>
      <c r="C216" s="300" t="s">
        <v>976</v>
      </c>
      <c r="D216" s="303" t="s">
        <v>977</v>
      </c>
      <c r="E216" s="300">
        <v>2.8</v>
      </c>
      <c r="F216" s="300" t="s">
        <v>168</v>
      </c>
      <c r="G216" s="300" t="s">
        <v>978</v>
      </c>
      <c r="H216" s="300"/>
      <c r="I216" s="300" t="s">
        <v>163</v>
      </c>
      <c r="J216" s="324">
        <v>3500</v>
      </c>
      <c r="K216" s="325" t="s">
        <v>972</v>
      </c>
    </row>
    <row r="217" spans="1:13" s="321" customFormat="1" ht="28.5" customHeight="1">
      <c r="A217" s="315">
        <v>158</v>
      </c>
      <c r="B217" s="300" t="s">
        <v>421</v>
      </c>
      <c r="C217" s="300" t="s">
        <v>1246</v>
      </c>
      <c r="D217" s="303" t="s">
        <v>1247</v>
      </c>
      <c r="E217" s="316">
        <v>5</v>
      </c>
      <c r="F217" s="320" t="s">
        <v>687</v>
      </c>
      <c r="G217" s="307" t="s">
        <v>1248</v>
      </c>
      <c r="H217" s="300"/>
      <c r="I217" s="300" t="s">
        <v>163</v>
      </c>
      <c r="J217" s="318">
        <v>5000</v>
      </c>
      <c r="K217" s="303" t="s">
        <v>1185</v>
      </c>
      <c r="M217" s="263"/>
    </row>
    <row r="218" spans="1:11" s="263" customFormat="1" ht="48">
      <c r="A218" s="294">
        <v>159</v>
      </c>
      <c r="B218" s="295" t="s">
        <v>119</v>
      </c>
      <c r="C218" s="295" t="s">
        <v>690</v>
      </c>
      <c r="D218" s="296" t="s">
        <v>1063</v>
      </c>
      <c r="E218" s="329">
        <v>258.3</v>
      </c>
      <c r="F218" s="295" t="s">
        <v>173</v>
      </c>
      <c r="G218" s="296" t="s">
        <v>689</v>
      </c>
      <c r="H218" s="300"/>
      <c r="I218" s="296" t="s">
        <v>997</v>
      </c>
      <c r="J218" s="330">
        <v>81700</v>
      </c>
      <c r="K218" s="299" t="s">
        <v>1249</v>
      </c>
    </row>
    <row r="219" spans="1:11" s="263" customFormat="1" ht="97.5" customHeight="1">
      <c r="A219" s="294">
        <v>160</v>
      </c>
      <c r="B219" s="300" t="s">
        <v>434</v>
      </c>
      <c r="C219" s="301" t="s">
        <v>718</v>
      </c>
      <c r="D219" s="302" t="s">
        <v>980</v>
      </c>
      <c r="E219" s="301">
        <v>4.1</v>
      </c>
      <c r="F219" s="301" t="s">
        <v>164</v>
      </c>
      <c r="G219" s="301" t="s">
        <v>719</v>
      </c>
      <c r="H219" s="301"/>
      <c r="I219" s="300" t="s">
        <v>163</v>
      </c>
      <c r="J219" s="304"/>
      <c r="K219" s="302" t="s">
        <v>1250</v>
      </c>
    </row>
    <row r="220" spans="1:11" s="263" customFormat="1" ht="100.5" customHeight="1">
      <c r="A220" s="294">
        <v>161</v>
      </c>
      <c r="B220" s="300" t="s">
        <v>434</v>
      </c>
      <c r="C220" s="301" t="s">
        <v>720</v>
      </c>
      <c r="D220" s="302" t="s">
        <v>980</v>
      </c>
      <c r="E220" s="301">
        <v>4.1</v>
      </c>
      <c r="F220" s="301" t="s">
        <v>164</v>
      </c>
      <c r="G220" s="301" t="s">
        <v>719</v>
      </c>
      <c r="H220" s="301"/>
      <c r="I220" s="300" t="s">
        <v>163</v>
      </c>
      <c r="J220" s="304"/>
      <c r="K220" s="302" t="s">
        <v>1251</v>
      </c>
    </row>
    <row r="221" spans="1:11" s="263" customFormat="1" ht="24">
      <c r="A221" s="294">
        <v>162</v>
      </c>
      <c r="B221" s="295" t="s">
        <v>119</v>
      </c>
      <c r="C221" s="295" t="s">
        <v>770</v>
      </c>
      <c r="D221" s="313" t="s">
        <v>981</v>
      </c>
      <c r="E221" s="295">
        <v>2.1</v>
      </c>
      <c r="F221" s="295" t="s">
        <v>164</v>
      </c>
      <c r="G221" s="295" t="s">
        <v>191</v>
      </c>
      <c r="H221" s="295"/>
      <c r="I221" s="295" t="s">
        <v>163</v>
      </c>
      <c r="J221" s="331"/>
      <c r="K221" s="296" t="s">
        <v>771</v>
      </c>
    </row>
    <row r="222" spans="1:13" s="321" customFormat="1" ht="28.5" customHeight="1">
      <c r="A222" s="315">
        <v>163</v>
      </c>
      <c r="B222" s="300" t="s">
        <v>421</v>
      </c>
      <c r="C222" s="300" t="s">
        <v>1252</v>
      </c>
      <c r="D222" s="303" t="s">
        <v>1253</v>
      </c>
      <c r="E222" s="316">
        <v>5.3</v>
      </c>
      <c r="F222" s="320" t="s">
        <v>164</v>
      </c>
      <c r="G222" s="307" t="s">
        <v>1254</v>
      </c>
      <c r="H222" s="300"/>
      <c r="I222" s="300" t="s">
        <v>163</v>
      </c>
      <c r="J222" s="318">
        <v>6000</v>
      </c>
      <c r="K222" s="296" t="s">
        <v>1255</v>
      </c>
      <c r="M222" s="263"/>
    </row>
    <row r="223" spans="1:13" s="73" customFormat="1" ht="24">
      <c r="A223" s="294">
        <v>164</v>
      </c>
      <c r="B223" s="311" t="s">
        <v>119</v>
      </c>
      <c r="C223" s="311" t="s">
        <v>7</v>
      </c>
      <c r="D223" s="313" t="s">
        <v>1032</v>
      </c>
      <c r="E223" s="329">
        <v>3</v>
      </c>
      <c r="F223" s="311" t="s">
        <v>164</v>
      </c>
      <c r="G223" s="313" t="s">
        <v>8</v>
      </c>
      <c r="H223" s="310"/>
      <c r="I223" s="301" t="s">
        <v>163</v>
      </c>
      <c r="J223" s="322"/>
      <c r="K223" s="313" t="s">
        <v>1256</v>
      </c>
      <c r="M223" s="263"/>
    </row>
    <row r="224" spans="1:13" s="332" customFormat="1" ht="49.5" customHeight="1">
      <c r="A224" s="294">
        <v>165</v>
      </c>
      <c r="B224" s="305" t="s">
        <v>74</v>
      </c>
      <c r="C224" s="300" t="s">
        <v>1257</v>
      </c>
      <c r="D224" s="303" t="s">
        <v>1258</v>
      </c>
      <c r="E224" s="300">
        <v>6.4</v>
      </c>
      <c r="F224" s="300" t="s">
        <v>164</v>
      </c>
      <c r="G224" s="300" t="s">
        <v>32</v>
      </c>
      <c r="H224" s="300"/>
      <c r="I224" s="300" t="s">
        <v>163</v>
      </c>
      <c r="J224" s="324">
        <v>4000</v>
      </c>
      <c r="K224" s="325" t="s">
        <v>1259</v>
      </c>
      <c r="M224" s="263"/>
    </row>
    <row r="225" spans="1:13" s="264" customFormat="1" ht="27" customHeight="1">
      <c r="A225" s="595"/>
      <c r="B225" s="596"/>
      <c r="C225" s="597"/>
      <c r="D225" s="598"/>
      <c r="E225" s="596"/>
      <c r="F225" s="599"/>
      <c r="G225" s="598"/>
      <c r="H225" s="601"/>
      <c r="I225" s="602"/>
      <c r="J225" s="603"/>
      <c r="K225" s="604"/>
      <c r="M225" s="130"/>
    </row>
    <row r="226" spans="1:11" s="246" customFormat="1" ht="13.5" thickBot="1">
      <c r="A226" s="1273">
        <v>35</v>
      </c>
      <c r="B226" s="1273"/>
      <c r="C226" s="1273"/>
      <c r="D226" s="1273"/>
      <c r="E226" s="1273"/>
      <c r="F226" s="1273"/>
      <c r="G226" s="1273"/>
      <c r="H226" s="1273"/>
      <c r="I226" s="1273"/>
      <c r="J226" s="1273"/>
      <c r="K226" s="1273"/>
    </row>
    <row r="227" spans="1:11" s="246" customFormat="1" ht="12.75">
      <c r="A227" s="247" t="s">
        <v>87</v>
      </c>
      <c r="B227" s="248" t="s">
        <v>349</v>
      </c>
      <c r="C227" s="248" t="s">
        <v>502</v>
      </c>
      <c r="D227" s="249" t="s">
        <v>88</v>
      </c>
      <c r="E227" s="248" t="s">
        <v>89</v>
      </c>
      <c r="F227" s="1274" t="s">
        <v>680</v>
      </c>
      <c r="G227" s="251" t="s">
        <v>503</v>
      </c>
      <c r="H227" s="248" t="s">
        <v>90</v>
      </c>
      <c r="I227" s="250" t="s">
        <v>91</v>
      </c>
      <c r="J227" s="248" t="s">
        <v>504</v>
      </c>
      <c r="K227" s="252" t="s">
        <v>505</v>
      </c>
    </row>
    <row r="228" spans="1:11" s="246" customFormat="1" ht="13.5" thickBot="1">
      <c r="A228" s="253" t="s">
        <v>92</v>
      </c>
      <c r="B228" s="254"/>
      <c r="C228" s="254" t="s">
        <v>506</v>
      </c>
      <c r="D228" s="255" t="s">
        <v>507</v>
      </c>
      <c r="E228" s="254" t="s">
        <v>508</v>
      </c>
      <c r="F228" s="1275"/>
      <c r="G228" s="257" t="s">
        <v>509</v>
      </c>
      <c r="H228" s="254" t="s">
        <v>94</v>
      </c>
      <c r="I228" s="256" t="s">
        <v>95</v>
      </c>
      <c r="J228" s="254" t="s">
        <v>510</v>
      </c>
      <c r="K228" s="258" t="s">
        <v>511</v>
      </c>
    </row>
    <row r="229" spans="1:11" s="263" customFormat="1" ht="5.25" customHeight="1">
      <c r="A229" s="259"/>
      <c r="B229" s="260"/>
      <c r="C229" s="260"/>
      <c r="D229" s="261"/>
      <c r="E229" s="260"/>
      <c r="F229" s="260"/>
      <c r="G229" s="260"/>
      <c r="H229" s="260"/>
      <c r="I229" s="261"/>
      <c r="J229" s="260"/>
      <c r="K229" s="262"/>
    </row>
    <row r="230" spans="1:11" s="263" customFormat="1" ht="24">
      <c r="A230" s="294">
        <v>166</v>
      </c>
      <c r="B230" s="300" t="s">
        <v>119</v>
      </c>
      <c r="C230" s="301" t="s">
        <v>775</v>
      </c>
      <c r="D230" s="302" t="s">
        <v>983</v>
      </c>
      <c r="E230" s="301">
        <v>3.15</v>
      </c>
      <c r="F230" s="301" t="s">
        <v>164</v>
      </c>
      <c r="G230" s="301" t="s">
        <v>776</v>
      </c>
      <c r="H230" s="301"/>
      <c r="I230" s="301" t="s">
        <v>163</v>
      </c>
      <c r="J230" s="304"/>
      <c r="K230" s="302" t="s">
        <v>777</v>
      </c>
    </row>
    <row r="231" spans="1:11" s="263" customFormat="1" ht="24">
      <c r="A231" s="294">
        <v>167</v>
      </c>
      <c r="B231" s="300" t="s">
        <v>119</v>
      </c>
      <c r="C231" s="301" t="s">
        <v>778</v>
      </c>
      <c r="D231" s="302" t="s">
        <v>915</v>
      </c>
      <c r="E231" s="301">
        <v>3</v>
      </c>
      <c r="F231" s="301" t="s">
        <v>164</v>
      </c>
      <c r="G231" s="301" t="s">
        <v>32</v>
      </c>
      <c r="H231" s="301"/>
      <c r="I231" s="301" t="s">
        <v>163</v>
      </c>
      <c r="J231" s="304"/>
      <c r="K231" s="302" t="s">
        <v>777</v>
      </c>
    </row>
    <row r="232" spans="1:11" s="263" customFormat="1" ht="24">
      <c r="A232" s="294">
        <v>168</v>
      </c>
      <c r="B232" s="305" t="s">
        <v>74</v>
      </c>
      <c r="C232" s="300" t="s">
        <v>779</v>
      </c>
      <c r="D232" s="303" t="s">
        <v>984</v>
      </c>
      <c r="E232" s="300">
        <v>6.95</v>
      </c>
      <c r="F232" s="300" t="s">
        <v>164</v>
      </c>
      <c r="G232" s="300" t="s">
        <v>780</v>
      </c>
      <c r="H232" s="300"/>
      <c r="I232" s="300" t="s">
        <v>163</v>
      </c>
      <c r="J232" s="324">
        <v>2000</v>
      </c>
      <c r="K232" s="309" t="s">
        <v>781</v>
      </c>
    </row>
    <row r="233" spans="1:11" s="263" customFormat="1" ht="24">
      <c r="A233" s="294">
        <v>169</v>
      </c>
      <c r="B233" s="305" t="s">
        <v>74</v>
      </c>
      <c r="C233" s="300" t="s">
        <v>782</v>
      </c>
      <c r="D233" s="303" t="s">
        <v>985</v>
      </c>
      <c r="E233" s="300">
        <v>5</v>
      </c>
      <c r="F233" s="300" t="s">
        <v>164</v>
      </c>
      <c r="G233" s="300" t="s">
        <v>780</v>
      </c>
      <c r="H233" s="300"/>
      <c r="I233" s="300" t="s">
        <v>163</v>
      </c>
      <c r="J233" s="324">
        <v>2000</v>
      </c>
      <c r="K233" s="309" t="s">
        <v>1260</v>
      </c>
    </row>
    <row r="234" spans="1:11" s="263" customFormat="1" ht="24">
      <c r="A234" s="294">
        <v>170</v>
      </c>
      <c r="B234" s="300" t="s">
        <v>434</v>
      </c>
      <c r="C234" s="301" t="s">
        <v>714</v>
      </c>
      <c r="D234" s="302" t="s">
        <v>986</v>
      </c>
      <c r="E234" s="301">
        <v>3.47</v>
      </c>
      <c r="F234" s="301" t="s">
        <v>164</v>
      </c>
      <c r="G234" s="301" t="s">
        <v>196</v>
      </c>
      <c r="H234" s="301"/>
      <c r="I234" s="301" t="s">
        <v>163</v>
      </c>
      <c r="J234" s="304"/>
      <c r="K234" s="302" t="s">
        <v>698</v>
      </c>
    </row>
    <row r="235" spans="1:11" s="263" customFormat="1" ht="24">
      <c r="A235" s="294">
        <v>171</v>
      </c>
      <c r="B235" s="311" t="s">
        <v>543</v>
      </c>
      <c r="C235" s="311" t="s">
        <v>587</v>
      </c>
      <c r="D235" s="313" t="s">
        <v>987</v>
      </c>
      <c r="E235" s="311">
        <v>6.8</v>
      </c>
      <c r="F235" s="311" t="s">
        <v>164</v>
      </c>
      <c r="G235" s="311" t="s">
        <v>586</v>
      </c>
      <c r="H235" s="311"/>
      <c r="I235" s="301" t="s">
        <v>163</v>
      </c>
      <c r="J235" s="331"/>
      <c r="K235" s="302" t="s">
        <v>783</v>
      </c>
    </row>
    <row r="236" spans="1:11" s="263" customFormat="1" ht="24">
      <c r="A236" s="294">
        <v>172</v>
      </c>
      <c r="B236" s="311" t="s">
        <v>417</v>
      </c>
      <c r="C236" s="311" t="s">
        <v>0</v>
      </c>
      <c r="D236" s="313" t="s">
        <v>988</v>
      </c>
      <c r="E236" s="311">
        <v>30</v>
      </c>
      <c r="F236" s="311" t="s">
        <v>164</v>
      </c>
      <c r="G236" s="313" t="s">
        <v>602</v>
      </c>
      <c r="H236" s="310"/>
      <c r="I236" s="301" t="s">
        <v>163</v>
      </c>
      <c r="J236" s="322"/>
      <c r="K236" s="313" t="s">
        <v>1261</v>
      </c>
    </row>
    <row r="237" spans="1:11" s="263" customFormat="1" ht="24">
      <c r="A237" s="294">
        <v>173</v>
      </c>
      <c r="B237" s="300" t="s">
        <v>417</v>
      </c>
      <c r="C237" s="301" t="s">
        <v>989</v>
      </c>
      <c r="D237" s="296" t="s">
        <v>990</v>
      </c>
      <c r="E237" s="333">
        <v>6.05</v>
      </c>
      <c r="F237" s="301" t="s">
        <v>195</v>
      </c>
      <c r="G237" s="307" t="s">
        <v>241</v>
      </c>
      <c r="H237" s="301"/>
      <c r="I237" s="301" t="s">
        <v>163</v>
      </c>
      <c r="J237" s="304"/>
      <c r="K237" s="313" t="s">
        <v>991</v>
      </c>
    </row>
    <row r="238" spans="1:11" s="263" customFormat="1" ht="24">
      <c r="A238" s="294">
        <v>174</v>
      </c>
      <c r="B238" s="311" t="s">
        <v>419</v>
      </c>
      <c r="C238" s="311" t="s">
        <v>603</v>
      </c>
      <c r="D238" s="303" t="s">
        <v>992</v>
      </c>
      <c r="E238" s="334">
        <v>6</v>
      </c>
      <c r="F238" s="311" t="s">
        <v>164</v>
      </c>
      <c r="G238" s="311" t="s">
        <v>214</v>
      </c>
      <c r="H238" s="311"/>
      <c r="I238" s="311" t="s">
        <v>418</v>
      </c>
      <c r="J238" s="331"/>
      <c r="K238" s="313" t="s">
        <v>784</v>
      </c>
    </row>
    <row r="239" spans="1:11" s="263" customFormat="1" ht="24">
      <c r="A239" s="294">
        <v>175</v>
      </c>
      <c r="B239" s="335" t="s">
        <v>423</v>
      </c>
      <c r="C239" s="336" t="s">
        <v>232</v>
      </c>
      <c r="D239" s="309" t="s">
        <v>1262</v>
      </c>
      <c r="E239" s="335">
        <v>6.45</v>
      </c>
      <c r="F239" s="306" t="s">
        <v>164</v>
      </c>
      <c r="G239" s="309" t="s">
        <v>233</v>
      </c>
      <c r="H239" s="336"/>
      <c r="I239" s="311" t="s">
        <v>163</v>
      </c>
      <c r="J239" s="337"/>
      <c r="K239" s="309" t="s">
        <v>1263</v>
      </c>
    </row>
    <row r="240" spans="1:11" s="263" customFormat="1" ht="24">
      <c r="A240" s="294">
        <v>176</v>
      </c>
      <c r="B240" s="300" t="s">
        <v>431</v>
      </c>
      <c r="C240" s="300" t="s">
        <v>216</v>
      </c>
      <c r="D240" s="303" t="s">
        <v>1045</v>
      </c>
      <c r="E240" s="300">
        <v>3.05</v>
      </c>
      <c r="F240" s="300" t="s">
        <v>715</v>
      </c>
      <c r="G240" s="303" t="s">
        <v>214</v>
      </c>
      <c r="H240" s="301"/>
      <c r="I240" s="301" t="s">
        <v>163</v>
      </c>
      <c r="J240" s="304"/>
      <c r="K240" s="302" t="s">
        <v>1264</v>
      </c>
    </row>
    <row r="241" spans="1:11" s="263" customFormat="1" ht="24">
      <c r="A241" s="294">
        <v>177</v>
      </c>
      <c r="B241" s="305" t="s">
        <v>419</v>
      </c>
      <c r="C241" s="326" t="s">
        <v>664</v>
      </c>
      <c r="D241" s="307" t="s">
        <v>1090</v>
      </c>
      <c r="E241" s="305">
        <v>2.8</v>
      </c>
      <c r="F241" s="327" t="s">
        <v>164</v>
      </c>
      <c r="G241" s="307" t="s">
        <v>665</v>
      </c>
      <c r="H241" s="301"/>
      <c r="I241" s="301" t="s">
        <v>163</v>
      </c>
      <c r="J241" s="338"/>
      <c r="K241" s="307" t="s">
        <v>1265</v>
      </c>
    </row>
    <row r="242" spans="1:13" s="246" customFormat="1" ht="24">
      <c r="A242" s="294">
        <v>178</v>
      </c>
      <c r="B242" s="339" t="s">
        <v>419</v>
      </c>
      <c r="C242" s="340" t="s">
        <v>535</v>
      </c>
      <c r="D242" s="307" t="s">
        <v>998</v>
      </c>
      <c r="E242" s="339">
        <v>4</v>
      </c>
      <c r="F242" s="306" t="s">
        <v>164</v>
      </c>
      <c r="G242" s="309" t="s">
        <v>630</v>
      </c>
      <c r="H242" s="301"/>
      <c r="I242" s="295" t="s">
        <v>163</v>
      </c>
      <c r="J242" s="341"/>
      <c r="K242" s="309" t="s">
        <v>1185</v>
      </c>
      <c r="M242" s="263"/>
    </row>
    <row r="243" spans="1:13" s="246" customFormat="1" ht="24">
      <c r="A243" s="294">
        <v>179</v>
      </c>
      <c r="B243" s="301" t="s">
        <v>431</v>
      </c>
      <c r="C243" s="301" t="s">
        <v>246</v>
      </c>
      <c r="D243" s="302" t="s">
        <v>975</v>
      </c>
      <c r="E243" s="302" t="s">
        <v>247</v>
      </c>
      <c r="F243" s="301" t="s">
        <v>195</v>
      </c>
      <c r="G243" s="302" t="s">
        <v>245</v>
      </c>
      <c r="H243" s="301"/>
      <c r="I243" s="301" t="s">
        <v>767</v>
      </c>
      <c r="J243" s="304"/>
      <c r="K243" s="302" t="s">
        <v>1185</v>
      </c>
      <c r="M243" s="263"/>
    </row>
    <row r="244" spans="1:11" s="263" customFormat="1" ht="24" customHeight="1">
      <c r="A244" s="294">
        <v>180</v>
      </c>
      <c r="B244" s="305" t="s">
        <v>74</v>
      </c>
      <c r="C244" s="300" t="s">
        <v>773</v>
      </c>
      <c r="D244" s="303" t="s">
        <v>982</v>
      </c>
      <c r="E244" s="300">
        <v>4.8</v>
      </c>
      <c r="F244" s="300" t="s">
        <v>164</v>
      </c>
      <c r="G244" s="300" t="s">
        <v>774</v>
      </c>
      <c r="H244" s="300"/>
      <c r="I244" s="300" t="s">
        <v>163</v>
      </c>
      <c r="J244" s="324">
        <v>5000</v>
      </c>
      <c r="K244" s="309" t="s">
        <v>1266</v>
      </c>
    </row>
    <row r="245" spans="1:11" s="263" customFormat="1" ht="24">
      <c r="A245" s="294">
        <v>181</v>
      </c>
      <c r="B245" s="300" t="s">
        <v>417</v>
      </c>
      <c r="C245" s="301" t="s">
        <v>1000</v>
      </c>
      <c r="D245" s="302" t="s">
        <v>1001</v>
      </c>
      <c r="E245" s="333">
        <v>3.2</v>
      </c>
      <c r="F245" s="301" t="s">
        <v>164</v>
      </c>
      <c r="G245" s="303" t="s">
        <v>895</v>
      </c>
      <c r="H245" s="301"/>
      <c r="I245" s="303" t="s">
        <v>163</v>
      </c>
      <c r="J245" s="304">
        <v>3000</v>
      </c>
      <c r="K245" s="302" t="s">
        <v>972</v>
      </c>
    </row>
    <row r="246" spans="1:11" s="263" customFormat="1" ht="24">
      <c r="A246" s="294">
        <v>182</v>
      </c>
      <c r="B246" s="300" t="s">
        <v>417</v>
      </c>
      <c r="C246" s="301" t="s">
        <v>1006</v>
      </c>
      <c r="D246" s="302" t="s">
        <v>1007</v>
      </c>
      <c r="E246" s="333">
        <v>24.3</v>
      </c>
      <c r="F246" s="301" t="s">
        <v>164</v>
      </c>
      <c r="G246" s="303" t="s">
        <v>1008</v>
      </c>
      <c r="H246" s="300"/>
      <c r="I246" s="303" t="s">
        <v>1009</v>
      </c>
      <c r="J246" s="304">
        <v>3500</v>
      </c>
      <c r="K246" s="296" t="s">
        <v>1010</v>
      </c>
    </row>
    <row r="247" spans="1:13" ht="24" customHeight="1">
      <c r="A247" s="294">
        <v>183</v>
      </c>
      <c r="B247" s="305" t="s">
        <v>74</v>
      </c>
      <c r="C247" s="300" t="s">
        <v>794</v>
      </c>
      <c r="D247" s="303" t="s">
        <v>1011</v>
      </c>
      <c r="E247" s="300">
        <v>3</v>
      </c>
      <c r="F247" s="300" t="s">
        <v>164</v>
      </c>
      <c r="G247" s="300" t="s">
        <v>795</v>
      </c>
      <c r="H247" s="310"/>
      <c r="I247" s="300" t="s">
        <v>163</v>
      </c>
      <c r="J247" s="324">
        <v>2000</v>
      </c>
      <c r="K247" s="325" t="s">
        <v>1185</v>
      </c>
      <c r="M247" s="263"/>
    </row>
    <row r="248" spans="1:11" s="263" customFormat="1" ht="24" customHeight="1">
      <c r="A248" s="294">
        <v>184</v>
      </c>
      <c r="B248" s="311" t="s">
        <v>417</v>
      </c>
      <c r="C248" s="311" t="s">
        <v>663</v>
      </c>
      <c r="D248" s="313" t="s">
        <v>1012</v>
      </c>
      <c r="E248" s="311">
        <v>9.4</v>
      </c>
      <c r="F248" s="311" t="s">
        <v>164</v>
      </c>
      <c r="G248" s="313" t="s">
        <v>525</v>
      </c>
      <c r="H248" s="305"/>
      <c r="I248" s="301" t="s">
        <v>163</v>
      </c>
      <c r="J248" s="322"/>
      <c r="K248" s="313" t="s">
        <v>750</v>
      </c>
    </row>
    <row r="249" spans="1:11" s="263" customFormat="1" ht="24">
      <c r="A249" s="294">
        <v>185</v>
      </c>
      <c r="B249" s="305" t="s">
        <v>434</v>
      </c>
      <c r="C249" s="336" t="s">
        <v>234</v>
      </c>
      <c r="D249" s="342" t="s">
        <v>1013</v>
      </c>
      <c r="E249" s="305">
        <v>13.51</v>
      </c>
      <c r="F249" s="327" t="s">
        <v>164</v>
      </c>
      <c r="G249" s="307" t="s">
        <v>235</v>
      </c>
      <c r="H249" s="301"/>
      <c r="I249" s="327" t="s">
        <v>163</v>
      </c>
      <c r="J249" s="338"/>
      <c r="K249" s="307" t="s">
        <v>1185</v>
      </c>
    </row>
    <row r="250" spans="1:13" ht="24" customHeight="1">
      <c r="A250" s="294">
        <v>186</v>
      </c>
      <c r="B250" s="300" t="s">
        <v>119</v>
      </c>
      <c r="C250" s="301" t="s">
        <v>796</v>
      </c>
      <c r="D250" s="302" t="s">
        <v>1014</v>
      </c>
      <c r="E250" s="301">
        <v>3.85</v>
      </c>
      <c r="F250" s="301" t="s">
        <v>164</v>
      </c>
      <c r="G250" s="301" t="s">
        <v>797</v>
      </c>
      <c r="H250" s="301"/>
      <c r="I250" s="301" t="s">
        <v>163</v>
      </c>
      <c r="J250" s="304"/>
      <c r="K250" s="302" t="s">
        <v>750</v>
      </c>
      <c r="M250" s="263"/>
    </row>
    <row r="251" spans="1:11" s="263" customFormat="1" ht="24" customHeight="1">
      <c r="A251" s="294">
        <v>187</v>
      </c>
      <c r="B251" s="300" t="s">
        <v>431</v>
      </c>
      <c r="C251" s="301" t="s">
        <v>716</v>
      </c>
      <c r="D251" s="302" t="s">
        <v>1015</v>
      </c>
      <c r="E251" s="301">
        <v>15</v>
      </c>
      <c r="F251" s="301" t="s">
        <v>164</v>
      </c>
      <c r="G251" s="301" t="s">
        <v>602</v>
      </c>
      <c r="H251" s="312"/>
      <c r="I251" s="301" t="s">
        <v>163</v>
      </c>
      <c r="J251" s="304"/>
      <c r="K251" s="302" t="s">
        <v>1185</v>
      </c>
    </row>
    <row r="252" spans="1:11" s="263" customFormat="1" ht="24" customHeight="1">
      <c r="A252" s="294">
        <v>188</v>
      </c>
      <c r="B252" s="305" t="s">
        <v>74</v>
      </c>
      <c r="C252" s="300" t="s">
        <v>798</v>
      </c>
      <c r="D252" s="303" t="s">
        <v>1018</v>
      </c>
      <c r="E252" s="300">
        <v>9</v>
      </c>
      <c r="F252" s="300" t="s">
        <v>164</v>
      </c>
      <c r="G252" s="300" t="s">
        <v>780</v>
      </c>
      <c r="H252" s="301"/>
      <c r="I252" s="300" t="s">
        <v>163</v>
      </c>
      <c r="J252" s="324">
        <v>2000</v>
      </c>
      <c r="K252" s="325" t="s">
        <v>1053</v>
      </c>
    </row>
    <row r="253" spans="1:13" s="268" customFormat="1" ht="24" customHeight="1">
      <c r="A253" s="294">
        <v>189</v>
      </c>
      <c r="B253" s="300" t="s">
        <v>431</v>
      </c>
      <c r="C253" s="301" t="s">
        <v>717</v>
      </c>
      <c r="D253" s="302" t="s">
        <v>1019</v>
      </c>
      <c r="E253" s="301">
        <v>4.25</v>
      </c>
      <c r="F253" s="301" t="s">
        <v>164</v>
      </c>
      <c r="G253" s="301" t="s">
        <v>586</v>
      </c>
      <c r="H253" s="326"/>
      <c r="I253" s="301" t="s">
        <v>163</v>
      </c>
      <c r="J253" s="304"/>
      <c r="K253" s="302" t="s">
        <v>1185</v>
      </c>
      <c r="M253" s="263"/>
    </row>
    <row r="254" spans="1:13" s="264" customFormat="1" ht="6.75" customHeight="1">
      <c r="A254" s="595"/>
      <c r="B254" s="596"/>
      <c r="C254" s="597"/>
      <c r="D254" s="598"/>
      <c r="E254" s="596"/>
      <c r="F254" s="599"/>
      <c r="G254" s="598"/>
      <c r="H254" s="601"/>
      <c r="I254" s="602"/>
      <c r="J254" s="603"/>
      <c r="K254" s="604"/>
      <c r="M254" s="130"/>
    </row>
    <row r="255" spans="1:11" s="246" customFormat="1" ht="13.5" thickBot="1">
      <c r="A255" s="1273">
        <v>36</v>
      </c>
      <c r="B255" s="1273"/>
      <c r="C255" s="1273"/>
      <c r="D255" s="1273"/>
      <c r="E255" s="1273"/>
      <c r="F255" s="1273"/>
      <c r="G255" s="1273"/>
      <c r="H255" s="1273"/>
      <c r="I255" s="1273"/>
      <c r="J255" s="1273"/>
      <c r="K255" s="1273"/>
    </row>
    <row r="256" spans="1:11" s="246" customFormat="1" ht="12.75">
      <c r="A256" s="247" t="s">
        <v>87</v>
      </c>
      <c r="B256" s="248" t="s">
        <v>349</v>
      </c>
      <c r="C256" s="248" t="s">
        <v>502</v>
      </c>
      <c r="D256" s="249" t="s">
        <v>88</v>
      </c>
      <c r="E256" s="248" t="s">
        <v>89</v>
      </c>
      <c r="F256" s="1274" t="s">
        <v>680</v>
      </c>
      <c r="G256" s="251" t="s">
        <v>503</v>
      </c>
      <c r="H256" s="248" t="s">
        <v>90</v>
      </c>
      <c r="I256" s="250" t="s">
        <v>91</v>
      </c>
      <c r="J256" s="248" t="s">
        <v>504</v>
      </c>
      <c r="K256" s="252" t="s">
        <v>505</v>
      </c>
    </row>
    <row r="257" spans="1:11" s="246" customFormat="1" ht="13.5" thickBot="1">
      <c r="A257" s="253" t="s">
        <v>92</v>
      </c>
      <c r="B257" s="254"/>
      <c r="C257" s="254" t="s">
        <v>506</v>
      </c>
      <c r="D257" s="255" t="s">
        <v>507</v>
      </c>
      <c r="E257" s="254" t="s">
        <v>508</v>
      </c>
      <c r="F257" s="1275"/>
      <c r="G257" s="257" t="s">
        <v>509</v>
      </c>
      <c r="H257" s="254" t="s">
        <v>94</v>
      </c>
      <c r="I257" s="256" t="s">
        <v>95</v>
      </c>
      <c r="J257" s="254" t="s">
        <v>510</v>
      </c>
      <c r="K257" s="258" t="s">
        <v>511</v>
      </c>
    </row>
    <row r="258" spans="1:11" s="263" customFormat="1" ht="5.25" customHeight="1">
      <c r="A258" s="259"/>
      <c r="B258" s="260"/>
      <c r="C258" s="260"/>
      <c r="D258" s="261"/>
      <c r="E258" s="260"/>
      <c r="F258" s="260"/>
      <c r="G258" s="260"/>
      <c r="H258" s="260"/>
      <c r="I258" s="261"/>
      <c r="J258" s="260"/>
      <c r="K258" s="262"/>
    </row>
    <row r="259" spans="1:11" s="263" customFormat="1" ht="24" customHeight="1">
      <c r="A259" s="294">
        <v>190</v>
      </c>
      <c r="B259" s="305" t="s">
        <v>431</v>
      </c>
      <c r="C259" s="326" t="s">
        <v>223</v>
      </c>
      <c r="D259" s="307" t="s">
        <v>1021</v>
      </c>
      <c r="E259" s="305">
        <v>3.8</v>
      </c>
      <c r="F259" s="327" t="s">
        <v>164</v>
      </c>
      <c r="G259" s="307" t="s">
        <v>224</v>
      </c>
      <c r="H259" s="300"/>
      <c r="I259" s="327" t="s">
        <v>163</v>
      </c>
      <c r="J259" s="328"/>
      <c r="K259" s="307" t="s">
        <v>972</v>
      </c>
    </row>
    <row r="260" spans="1:11" s="263" customFormat="1" ht="24" customHeight="1">
      <c r="A260" s="294">
        <v>191</v>
      </c>
      <c r="B260" s="300" t="s">
        <v>119</v>
      </c>
      <c r="C260" s="301" t="s">
        <v>242</v>
      </c>
      <c r="D260" s="302" t="s">
        <v>1023</v>
      </c>
      <c r="E260" s="301">
        <v>6.4</v>
      </c>
      <c r="F260" s="301" t="s">
        <v>164</v>
      </c>
      <c r="G260" s="301" t="s">
        <v>243</v>
      </c>
      <c r="H260" s="300"/>
      <c r="I260" s="301" t="s">
        <v>163</v>
      </c>
      <c r="J260" s="304"/>
      <c r="K260" s="303" t="s">
        <v>1185</v>
      </c>
    </row>
    <row r="261" spans="1:13" s="246" customFormat="1" ht="24">
      <c r="A261" s="294">
        <v>192</v>
      </c>
      <c r="B261" s="316" t="s">
        <v>431</v>
      </c>
      <c r="C261" s="300" t="s">
        <v>538</v>
      </c>
      <c r="D261" s="303" t="s">
        <v>1024</v>
      </c>
      <c r="E261" s="316">
        <v>2.4</v>
      </c>
      <c r="F261" s="303" t="s">
        <v>164</v>
      </c>
      <c r="G261" s="303" t="s">
        <v>214</v>
      </c>
      <c r="H261" s="301"/>
      <c r="I261" s="301" t="s">
        <v>163</v>
      </c>
      <c r="J261" s="318"/>
      <c r="K261" s="303" t="s">
        <v>972</v>
      </c>
      <c r="M261" s="263"/>
    </row>
    <row r="262" spans="1:13" s="246" customFormat="1" ht="24" customHeight="1">
      <c r="A262" s="294">
        <v>193</v>
      </c>
      <c r="B262" s="300" t="s">
        <v>431</v>
      </c>
      <c r="C262" s="301" t="s">
        <v>539</v>
      </c>
      <c r="D262" s="302" t="s">
        <v>1025</v>
      </c>
      <c r="E262" s="301">
        <v>4.9</v>
      </c>
      <c r="F262" s="301" t="s">
        <v>164</v>
      </c>
      <c r="G262" s="301" t="s">
        <v>245</v>
      </c>
      <c r="H262" s="311"/>
      <c r="I262" s="301" t="s">
        <v>163</v>
      </c>
      <c r="J262" s="304"/>
      <c r="K262" s="302" t="s">
        <v>695</v>
      </c>
      <c r="M262" s="263"/>
    </row>
    <row r="263" spans="1:11" s="263" customFormat="1" ht="24">
      <c r="A263" s="294">
        <v>194</v>
      </c>
      <c r="B263" s="311" t="s">
        <v>421</v>
      </c>
      <c r="C263" s="311" t="s">
        <v>598</v>
      </c>
      <c r="D263" s="313" t="s">
        <v>1026</v>
      </c>
      <c r="E263" s="313">
        <v>3.15</v>
      </c>
      <c r="F263" s="311" t="s">
        <v>164</v>
      </c>
      <c r="G263" s="313" t="s">
        <v>171</v>
      </c>
      <c r="H263" s="311"/>
      <c r="I263" s="301" t="s">
        <v>163</v>
      </c>
      <c r="J263" s="331"/>
      <c r="K263" s="313" t="s">
        <v>750</v>
      </c>
    </row>
    <row r="264" spans="1:11" s="263" customFormat="1" ht="24">
      <c r="A264" s="294">
        <v>195</v>
      </c>
      <c r="B264" s="311" t="s">
        <v>421</v>
      </c>
      <c r="C264" s="311" t="s">
        <v>521</v>
      </c>
      <c r="D264" s="313" t="s">
        <v>1027</v>
      </c>
      <c r="E264" s="313">
        <v>7.85</v>
      </c>
      <c r="F264" s="311" t="s">
        <v>164</v>
      </c>
      <c r="G264" s="313" t="s">
        <v>522</v>
      </c>
      <c r="H264" s="301"/>
      <c r="I264" s="311" t="s">
        <v>767</v>
      </c>
      <c r="J264" s="331"/>
      <c r="K264" s="313" t="s">
        <v>1267</v>
      </c>
    </row>
    <row r="265" spans="1:11" s="263" customFormat="1" ht="24" customHeight="1">
      <c r="A265" s="294">
        <v>196</v>
      </c>
      <c r="B265" s="311" t="s">
        <v>431</v>
      </c>
      <c r="C265" s="311" t="s">
        <v>592</v>
      </c>
      <c r="D265" s="313" t="s">
        <v>1028</v>
      </c>
      <c r="E265" s="311">
        <v>3.8</v>
      </c>
      <c r="F265" s="311" t="s">
        <v>164</v>
      </c>
      <c r="G265" s="311" t="s">
        <v>593</v>
      </c>
      <c r="H265" s="311"/>
      <c r="I265" s="311" t="s">
        <v>163</v>
      </c>
      <c r="J265" s="331"/>
      <c r="K265" s="313" t="s">
        <v>972</v>
      </c>
    </row>
    <row r="266" spans="1:11" s="263" customFormat="1" ht="24">
      <c r="A266" s="294">
        <v>197</v>
      </c>
      <c r="B266" s="311" t="s">
        <v>419</v>
      </c>
      <c r="C266" s="311" t="s">
        <v>606</v>
      </c>
      <c r="D266" s="303" t="s">
        <v>1029</v>
      </c>
      <c r="E266" s="343">
        <v>9.55</v>
      </c>
      <c r="F266" s="311" t="s">
        <v>164</v>
      </c>
      <c r="G266" s="313" t="s">
        <v>602</v>
      </c>
      <c r="H266" s="311"/>
      <c r="I266" s="311" t="s">
        <v>163</v>
      </c>
      <c r="J266" s="331"/>
      <c r="K266" s="313" t="s">
        <v>695</v>
      </c>
    </row>
    <row r="267" spans="1:11" s="263" customFormat="1" ht="24">
      <c r="A267" s="294">
        <v>198</v>
      </c>
      <c r="B267" s="311" t="s">
        <v>419</v>
      </c>
      <c r="C267" s="311" t="s">
        <v>608</v>
      </c>
      <c r="D267" s="303" t="s">
        <v>1030</v>
      </c>
      <c r="E267" s="343">
        <v>5.45</v>
      </c>
      <c r="F267" s="311" t="s">
        <v>164</v>
      </c>
      <c r="G267" s="313" t="s">
        <v>214</v>
      </c>
      <c r="H267" s="310"/>
      <c r="I267" s="311" t="s">
        <v>163</v>
      </c>
      <c r="J267" s="331"/>
      <c r="K267" s="313" t="s">
        <v>972</v>
      </c>
    </row>
    <row r="268" spans="1:11" s="263" customFormat="1" ht="24">
      <c r="A268" s="294">
        <v>199</v>
      </c>
      <c r="B268" s="311" t="s">
        <v>119</v>
      </c>
      <c r="C268" s="311" t="s">
        <v>799</v>
      </c>
      <c r="D268" s="313" t="s">
        <v>1031</v>
      </c>
      <c r="E268" s="329">
        <v>6</v>
      </c>
      <c r="F268" s="311" t="s">
        <v>164</v>
      </c>
      <c r="G268" s="313" t="s">
        <v>6</v>
      </c>
      <c r="H268" s="310"/>
      <c r="I268" s="301" t="s">
        <v>163</v>
      </c>
      <c r="J268" s="322"/>
      <c r="K268" s="313" t="s">
        <v>1185</v>
      </c>
    </row>
    <row r="269" spans="1:13" s="73" customFormat="1" ht="24" customHeight="1">
      <c r="A269" s="294">
        <v>200</v>
      </c>
      <c r="B269" s="311" t="s">
        <v>421</v>
      </c>
      <c r="C269" s="311" t="s">
        <v>1094</v>
      </c>
      <c r="D269" s="313" t="s">
        <v>1034</v>
      </c>
      <c r="E269" s="329">
        <v>17.45</v>
      </c>
      <c r="F269" s="311" t="s">
        <v>164</v>
      </c>
      <c r="G269" s="313" t="s">
        <v>11</v>
      </c>
      <c r="H269" s="312"/>
      <c r="I269" s="311" t="s">
        <v>163</v>
      </c>
      <c r="J269" s="322"/>
      <c r="K269" s="313" t="s">
        <v>1185</v>
      </c>
      <c r="M269" s="263"/>
    </row>
    <row r="270" spans="1:13" s="73" customFormat="1" ht="24">
      <c r="A270" s="294">
        <v>201</v>
      </c>
      <c r="B270" s="305" t="s">
        <v>419</v>
      </c>
      <c r="C270" s="306" t="s">
        <v>12</v>
      </c>
      <c r="D270" s="307" t="s">
        <v>1035</v>
      </c>
      <c r="E270" s="308">
        <v>7.2</v>
      </c>
      <c r="F270" s="294" t="s">
        <v>164</v>
      </c>
      <c r="G270" s="309" t="s">
        <v>175</v>
      </c>
      <c r="H270" s="312"/>
      <c r="I270" s="311" t="s">
        <v>163</v>
      </c>
      <c r="J270" s="312"/>
      <c r="K270" s="313" t="s">
        <v>1185</v>
      </c>
      <c r="M270" s="263"/>
    </row>
    <row r="271" spans="1:13" s="73" customFormat="1" ht="24">
      <c r="A271" s="294">
        <v>202</v>
      </c>
      <c r="B271" s="305" t="s">
        <v>419</v>
      </c>
      <c r="C271" s="306" t="s">
        <v>13</v>
      </c>
      <c r="D271" s="307" t="s">
        <v>1036</v>
      </c>
      <c r="E271" s="308">
        <v>4.9</v>
      </c>
      <c r="F271" s="294" t="s">
        <v>164</v>
      </c>
      <c r="G271" s="309" t="s">
        <v>14</v>
      </c>
      <c r="H271" s="312"/>
      <c r="I271" s="311" t="s">
        <v>163</v>
      </c>
      <c r="J271" s="312"/>
      <c r="K271" s="313" t="s">
        <v>1185</v>
      </c>
      <c r="M271" s="263"/>
    </row>
    <row r="272" spans="1:13" s="73" customFormat="1" ht="24">
      <c r="A272" s="294">
        <v>203</v>
      </c>
      <c r="B272" s="305" t="s">
        <v>419</v>
      </c>
      <c r="C272" s="306" t="s">
        <v>15</v>
      </c>
      <c r="D272" s="307" t="s">
        <v>1037</v>
      </c>
      <c r="E272" s="308">
        <v>11.6</v>
      </c>
      <c r="F272" s="294" t="s">
        <v>164</v>
      </c>
      <c r="G272" s="309" t="s">
        <v>16</v>
      </c>
      <c r="H272" s="312"/>
      <c r="I272" s="311" t="s">
        <v>163</v>
      </c>
      <c r="J272" s="312"/>
      <c r="K272" s="313" t="s">
        <v>1185</v>
      </c>
      <c r="M272" s="263"/>
    </row>
    <row r="273" spans="1:13" s="73" customFormat="1" ht="24">
      <c r="A273" s="294">
        <v>204</v>
      </c>
      <c r="B273" s="305" t="s">
        <v>419</v>
      </c>
      <c r="C273" s="306" t="s">
        <v>17</v>
      </c>
      <c r="D273" s="307" t="s">
        <v>1102</v>
      </c>
      <c r="E273" s="308">
        <v>6.95</v>
      </c>
      <c r="F273" s="294" t="s">
        <v>164</v>
      </c>
      <c r="G273" s="309" t="s">
        <v>18</v>
      </c>
      <c r="H273" s="312"/>
      <c r="I273" s="311" t="s">
        <v>163</v>
      </c>
      <c r="J273" s="312"/>
      <c r="K273" s="313" t="s">
        <v>1185</v>
      </c>
      <c r="M273" s="263"/>
    </row>
    <row r="274" spans="1:13" s="73" customFormat="1" ht="24">
      <c r="A274" s="294">
        <v>205</v>
      </c>
      <c r="B274" s="305" t="s">
        <v>419</v>
      </c>
      <c r="C274" s="306" t="s">
        <v>19</v>
      </c>
      <c r="D274" s="307" t="s">
        <v>1102</v>
      </c>
      <c r="E274" s="308">
        <v>6.95</v>
      </c>
      <c r="F274" s="294" t="s">
        <v>164</v>
      </c>
      <c r="G274" s="309" t="s">
        <v>18</v>
      </c>
      <c r="H274" s="312"/>
      <c r="I274" s="311" t="s">
        <v>163</v>
      </c>
      <c r="J274" s="312"/>
      <c r="K274" s="313" t="s">
        <v>1185</v>
      </c>
      <c r="M274" s="263"/>
    </row>
    <row r="275" spans="1:13" s="73" customFormat="1" ht="24">
      <c r="A275" s="294">
        <v>206</v>
      </c>
      <c r="B275" s="305" t="s">
        <v>419</v>
      </c>
      <c r="C275" s="306" t="s">
        <v>22</v>
      </c>
      <c r="D275" s="307" t="s">
        <v>1038</v>
      </c>
      <c r="E275" s="308">
        <v>4.95</v>
      </c>
      <c r="F275" s="294" t="s">
        <v>164</v>
      </c>
      <c r="G275" s="309" t="s">
        <v>23</v>
      </c>
      <c r="H275" s="312"/>
      <c r="I275" s="311" t="s">
        <v>163</v>
      </c>
      <c r="J275" s="312"/>
      <c r="K275" s="313" t="s">
        <v>1185</v>
      </c>
      <c r="M275" s="263"/>
    </row>
    <row r="276" spans="1:13" s="73" customFormat="1" ht="24">
      <c r="A276" s="294">
        <v>207</v>
      </c>
      <c r="B276" s="311" t="s">
        <v>417</v>
      </c>
      <c r="C276" s="311" t="s">
        <v>26</v>
      </c>
      <c r="D276" s="313" t="s">
        <v>1039</v>
      </c>
      <c r="E276" s="311">
        <v>12.2</v>
      </c>
      <c r="F276" s="311" t="s">
        <v>164</v>
      </c>
      <c r="G276" s="313" t="s">
        <v>27</v>
      </c>
      <c r="H276" s="310"/>
      <c r="I276" s="301" t="s">
        <v>163</v>
      </c>
      <c r="J276" s="322"/>
      <c r="K276" s="313" t="s">
        <v>1185</v>
      </c>
      <c r="M276" s="263"/>
    </row>
    <row r="277" spans="1:13" s="73" customFormat="1" ht="24">
      <c r="A277" s="294">
        <v>208</v>
      </c>
      <c r="B277" s="311" t="s">
        <v>417</v>
      </c>
      <c r="C277" s="311" t="s">
        <v>28</v>
      </c>
      <c r="D277" s="313" t="s">
        <v>1040</v>
      </c>
      <c r="E277" s="311">
        <v>22.4</v>
      </c>
      <c r="F277" s="311" t="s">
        <v>164</v>
      </c>
      <c r="G277" s="313" t="s">
        <v>602</v>
      </c>
      <c r="H277" s="311"/>
      <c r="I277" s="301" t="s">
        <v>163</v>
      </c>
      <c r="J277" s="322"/>
      <c r="K277" s="313" t="s">
        <v>1185</v>
      </c>
      <c r="M277" s="263"/>
    </row>
    <row r="278" spans="1:13" s="73" customFormat="1" ht="24" customHeight="1">
      <c r="A278" s="294">
        <v>209</v>
      </c>
      <c r="B278" s="300" t="s">
        <v>431</v>
      </c>
      <c r="C278" s="301" t="s">
        <v>29</v>
      </c>
      <c r="D278" s="302" t="s">
        <v>1041</v>
      </c>
      <c r="E278" s="301">
        <v>8.2</v>
      </c>
      <c r="F278" s="301" t="s">
        <v>164</v>
      </c>
      <c r="G278" s="301" t="s">
        <v>30</v>
      </c>
      <c r="H278" s="326"/>
      <c r="I278" s="301" t="s">
        <v>163</v>
      </c>
      <c r="J278" s="304"/>
      <c r="K278" s="313" t="s">
        <v>1185</v>
      </c>
      <c r="M278" s="263"/>
    </row>
    <row r="279" spans="1:11" s="263" customFormat="1" ht="24">
      <c r="A279" s="294">
        <v>210</v>
      </c>
      <c r="B279" s="305" t="s">
        <v>419</v>
      </c>
      <c r="C279" s="326" t="s">
        <v>530</v>
      </c>
      <c r="D279" s="307" t="s">
        <v>1042</v>
      </c>
      <c r="E279" s="305">
        <v>3.5</v>
      </c>
      <c r="F279" s="327" t="s">
        <v>164</v>
      </c>
      <c r="G279" s="307" t="s">
        <v>241</v>
      </c>
      <c r="H279" s="326"/>
      <c r="I279" s="327" t="s">
        <v>163</v>
      </c>
      <c r="J279" s="328"/>
      <c r="K279" s="307" t="s">
        <v>750</v>
      </c>
    </row>
    <row r="280" spans="1:11" s="263" customFormat="1" ht="24" customHeight="1">
      <c r="A280" s="294">
        <v>211</v>
      </c>
      <c r="B280" s="311" t="s">
        <v>3</v>
      </c>
      <c r="C280" s="311" t="s">
        <v>4</v>
      </c>
      <c r="D280" s="313" t="s">
        <v>1044</v>
      </c>
      <c r="E280" s="311">
        <v>15.85</v>
      </c>
      <c r="F280" s="311" t="s">
        <v>715</v>
      </c>
      <c r="G280" s="313" t="s">
        <v>5</v>
      </c>
      <c r="H280" s="301"/>
      <c r="I280" s="311" t="s">
        <v>163</v>
      </c>
      <c r="J280" s="322"/>
      <c r="K280" s="313" t="s">
        <v>1185</v>
      </c>
    </row>
    <row r="281" spans="1:11" s="263" customFormat="1" ht="24" customHeight="1">
      <c r="A281" s="294">
        <v>212</v>
      </c>
      <c r="B281" s="300" t="s">
        <v>119</v>
      </c>
      <c r="C281" s="301" t="s">
        <v>800</v>
      </c>
      <c r="D281" s="302" t="s">
        <v>1046</v>
      </c>
      <c r="E281" s="301">
        <v>2.8</v>
      </c>
      <c r="F281" s="301" t="s">
        <v>164</v>
      </c>
      <c r="G281" s="301" t="s">
        <v>801</v>
      </c>
      <c r="H281" s="301"/>
      <c r="I281" s="301" t="s">
        <v>163</v>
      </c>
      <c r="J281" s="304"/>
      <c r="K281" s="302" t="s">
        <v>1185</v>
      </c>
    </row>
    <row r="282" spans="1:11" s="263" customFormat="1" ht="24">
      <c r="A282" s="294">
        <v>213</v>
      </c>
      <c r="B282" s="300" t="s">
        <v>119</v>
      </c>
      <c r="C282" s="301" t="s">
        <v>802</v>
      </c>
      <c r="D282" s="302" t="s">
        <v>1047</v>
      </c>
      <c r="E282" s="301">
        <v>6.4</v>
      </c>
      <c r="F282" s="301" t="s">
        <v>164</v>
      </c>
      <c r="G282" s="301" t="s">
        <v>32</v>
      </c>
      <c r="H282" s="301"/>
      <c r="I282" s="311" t="s">
        <v>163</v>
      </c>
      <c r="J282" s="304"/>
      <c r="K282" s="302" t="s">
        <v>695</v>
      </c>
    </row>
    <row r="283" spans="1:13" s="264" customFormat="1" ht="6" customHeight="1">
      <c r="A283" s="595"/>
      <c r="B283" s="596"/>
      <c r="C283" s="597"/>
      <c r="D283" s="598"/>
      <c r="E283" s="596"/>
      <c r="F283" s="599"/>
      <c r="G283" s="598"/>
      <c r="H283" s="601"/>
      <c r="I283" s="602"/>
      <c r="J283" s="603"/>
      <c r="K283" s="604"/>
      <c r="M283" s="130"/>
    </row>
    <row r="284" spans="1:11" s="246" customFormat="1" ht="13.5" thickBot="1">
      <c r="A284" s="1273">
        <v>37</v>
      </c>
      <c r="B284" s="1273"/>
      <c r="C284" s="1273"/>
      <c r="D284" s="1273"/>
      <c r="E284" s="1273"/>
      <c r="F284" s="1273"/>
      <c r="G284" s="1273"/>
      <c r="H284" s="1273"/>
      <c r="I284" s="1273"/>
      <c r="J284" s="1273"/>
      <c r="K284" s="1273"/>
    </row>
    <row r="285" spans="1:11" s="246" customFormat="1" ht="12.75">
      <c r="A285" s="247" t="s">
        <v>87</v>
      </c>
      <c r="B285" s="248" t="s">
        <v>349</v>
      </c>
      <c r="C285" s="248" t="s">
        <v>502</v>
      </c>
      <c r="D285" s="249" t="s">
        <v>88</v>
      </c>
      <c r="E285" s="248" t="s">
        <v>89</v>
      </c>
      <c r="F285" s="1274" t="s">
        <v>680</v>
      </c>
      <c r="G285" s="251" t="s">
        <v>503</v>
      </c>
      <c r="H285" s="248" t="s">
        <v>90</v>
      </c>
      <c r="I285" s="250" t="s">
        <v>91</v>
      </c>
      <c r="J285" s="248" t="s">
        <v>504</v>
      </c>
      <c r="K285" s="252" t="s">
        <v>505</v>
      </c>
    </row>
    <row r="286" spans="1:11" s="246" customFormat="1" ht="13.5" thickBot="1">
      <c r="A286" s="253" t="s">
        <v>92</v>
      </c>
      <c r="B286" s="254"/>
      <c r="C286" s="254" t="s">
        <v>506</v>
      </c>
      <c r="D286" s="255" t="s">
        <v>507</v>
      </c>
      <c r="E286" s="254" t="s">
        <v>508</v>
      </c>
      <c r="F286" s="1275"/>
      <c r="G286" s="257" t="s">
        <v>509</v>
      </c>
      <c r="H286" s="254" t="s">
        <v>94</v>
      </c>
      <c r="I286" s="256" t="s">
        <v>95</v>
      </c>
      <c r="J286" s="254" t="s">
        <v>510</v>
      </c>
      <c r="K286" s="258" t="s">
        <v>511</v>
      </c>
    </row>
    <row r="287" spans="1:11" s="263" customFormat="1" ht="5.25" customHeight="1">
      <c r="A287" s="259"/>
      <c r="B287" s="260"/>
      <c r="C287" s="260"/>
      <c r="D287" s="261"/>
      <c r="E287" s="260"/>
      <c r="F287" s="260"/>
      <c r="G287" s="260"/>
      <c r="H287" s="260"/>
      <c r="I287" s="261"/>
      <c r="J287" s="260"/>
      <c r="K287" s="262"/>
    </row>
    <row r="288" spans="1:11" s="263" customFormat="1" ht="24">
      <c r="A288" s="294">
        <v>214</v>
      </c>
      <c r="B288" s="300" t="s">
        <v>119</v>
      </c>
      <c r="C288" s="301" t="s">
        <v>803</v>
      </c>
      <c r="D288" s="302" t="s">
        <v>1048</v>
      </c>
      <c r="E288" s="301">
        <v>8</v>
      </c>
      <c r="F288" s="301" t="s">
        <v>164</v>
      </c>
      <c r="G288" s="301" t="s">
        <v>804</v>
      </c>
      <c r="H288" s="301"/>
      <c r="I288" s="301" t="s">
        <v>163</v>
      </c>
      <c r="J288" s="304"/>
      <c r="K288" s="302" t="s">
        <v>1185</v>
      </c>
    </row>
    <row r="289" spans="1:11" s="263" customFormat="1" ht="24" customHeight="1">
      <c r="A289" s="294">
        <v>215</v>
      </c>
      <c r="B289" s="300" t="s">
        <v>421</v>
      </c>
      <c r="C289" s="301" t="s">
        <v>805</v>
      </c>
      <c r="D289" s="302" t="s">
        <v>1049</v>
      </c>
      <c r="E289" s="333">
        <v>3</v>
      </c>
      <c r="F289" s="301" t="s">
        <v>164</v>
      </c>
      <c r="G289" s="301" t="s">
        <v>755</v>
      </c>
      <c r="H289" s="301"/>
      <c r="I289" s="301" t="s">
        <v>163</v>
      </c>
      <c r="J289" s="304"/>
      <c r="K289" s="302" t="s">
        <v>750</v>
      </c>
    </row>
    <row r="290" spans="1:11" s="263" customFormat="1" ht="24">
      <c r="A290" s="294">
        <v>216</v>
      </c>
      <c r="B290" s="300" t="s">
        <v>421</v>
      </c>
      <c r="C290" s="301" t="s">
        <v>806</v>
      </c>
      <c r="D290" s="302" t="s">
        <v>1050</v>
      </c>
      <c r="E290" s="333">
        <v>5</v>
      </c>
      <c r="F290" s="301" t="s">
        <v>164</v>
      </c>
      <c r="G290" s="301" t="s">
        <v>602</v>
      </c>
      <c r="H290" s="301"/>
      <c r="I290" s="301" t="s">
        <v>163</v>
      </c>
      <c r="J290" s="304"/>
      <c r="K290" s="302" t="s">
        <v>972</v>
      </c>
    </row>
    <row r="291" spans="1:11" s="263" customFormat="1" ht="24" customHeight="1">
      <c r="A291" s="294">
        <v>217</v>
      </c>
      <c r="B291" s="300" t="s">
        <v>431</v>
      </c>
      <c r="C291" s="301" t="s">
        <v>808</v>
      </c>
      <c r="D291" s="302" t="s">
        <v>1052</v>
      </c>
      <c r="E291" s="301">
        <v>4.1</v>
      </c>
      <c r="F291" s="301" t="s">
        <v>165</v>
      </c>
      <c r="G291" s="301" t="s">
        <v>194</v>
      </c>
      <c r="H291" s="303"/>
      <c r="I291" s="301" t="s">
        <v>163</v>
      </c>
      <c r="J291" s="304"/>
      <c r="K291" s="302" t="s">
        <v>1053</v>
      </c>
    </row>
    <row r="292" spans="1:11" s="263" customFormat="1" ht="24" customHeight="1">
      <c r="A292" s="294">
        <v>218</v>
      </c>
      <c r="B292" s="300" t="s">
        <v>119</v>
      </c>
      <c r="C292" s="303" t="s">
        <v>1054</v>
      </c>
      <c r="D292" s="303" t="s">
        <v>1055</v>
      </c>
      <c r="E292" s="344">
        <v>4.7</v>
      </c>
      <c r="F292" s="320" t="s">
        <v>164</v>
      </c>
      <c r="G292" s="307" t="s">
        <v>1056</v>
      </c>
      <c r="H292" s="303"/>
      <c r="I292" s="311" t="s">
        <v>163</v>
      </c>
      <c r="J292" s="345">
        <v>6500</v>
      </c>
      <c r="K292" s="303" t="s">
        <v>972</v>
      </c>
    </row>
    <row r="293" spans="1:11" s="263" customFormat="1" ht="24" customHeight="1">
      <c r="A293" s="294">
        <v>219</v>
      </c>
      <c r="B293" s="300" t="s">
        <v>431</v>
      </c>
      <c r="C293" s="303" t="s">
        <v>1057</v>
      </c>
      <c r="D293" s="303" t="s">
        <v>1058</v>
      </c>
      <c r="E293" s="344">
        <v>2.3</v>
      </c>
      <c r="F293" s="320" t="s">
        <v>164</v>
      </c>
      <c r="G293" s="307" t="s">
        <v>171</v>
      </c>
      <c r="H293" s="295"/>
      <c r="I293" s="327" t="s">
        <v>163</v>
      </c>
      <c r="J293" s="345"/>
      <c r="K293" s="303" t="s">
        <v>972</v>
      </c>
    </row>
    <row r="294" spans="1:11" s="263" customFormat="1" ht="24">
      <c r="A294" s="294">
        <v>220</v>
      </c>
      <c r="B294" s="295" t="s">
        <v>419</v>
      </c>
      <c r="C294" s="295" t="s">
        <v>1059</v>
      </c>
      <c r="D294" s="303" t="s">
        <v>1060</v>
      </c>
      <c r="E294" s="295">
        <v>20</v>
      </c>
      <c r="F294" s="295" t="s">
        <v>164</v>
      </c>
      <c r="G294" s="295" t="s">
        <v>1061</v>
      </c>
      <c r="H294" s="336"/>
      <c r="I294" s="311" t="s">
        <v>163</v>
      </c>
      <c r="J294" s="331">
        <v>11000</v>
      </c>
      <c r="K294" s="296" t="s">
        <v>972</v>
      </c>
    </row>
    <row r="295" spans="1:11" s="263" customFormat="1" ht="24" customHeight="1">
      <c r="A295" s="294">
        <v>221</v>
      </c>
      <c r="B295" s="300" t="s">
        <v>431</v>
      </c>
      <c r="C295" s="303" t="s">
        <v>1065</v>
      </c>
      <c r="D295" s="303" t="s">
        <v>1066</v>
      </c>
      <c r="E295" s="344">
        <v>2.6</v>
      </c>
      <c r="F295" s="320" t="s">
        <v>164</v>
      </c>
      <c r="G295" s="307" t="s">
        <v>1067</v>
      </c>
      <c r="H295" s="336"/>
      <c r="I295" s="301" t="s">
        <v>163</v>
      </c>
      <c r="J295" s="345"/>
      <c r="K295" s="303" t="s">
        <v>1185</v>
      </c>
    </row>
    <row r="296" spans="1:11" s="263" customFormat="1" ht="24">
      <c r="A296" s="294">
        <v>222</v>
      </c>
      <c r="B296" s="300" t="s">
        <v>431</v>
      </c>
      <c r="C296" s="301" t="s">
        <v>723</v>
      </c>
      <c r="D296" s="302" t="s">
        <v>1073</v>
      </c>
      <c r="E296" s="301">
        <v>2.6</v>
      </c>
      <c r="F296" s="301" t="s">
        <v>164</v>
      </c>
      <c r="G296" s="301" t="s">
        <v>171</v>
      </c>
      <c r="H296" s="301"/>
      <c r="I296" s="301" t="s">
        <v>163</v>
      </c>
      <c r="J296" s="304"/>
      <c r="K296" s="302" t="s">
        <v>1185</v>
      </c>
    </row>
    <row r="297" spans="1:11" s="263" customFormat="1" ht="24">
      <c r="A297" s="294">
        <v>223</v>
      </c>
      <c r="B297" s="301" t="s">
        <v>431</v>
      </c>
      <c r="C297" s="301" t="s">
        <v>244</v>
      </c>
      <c r="D297" s="302" t="s">
        <v>1075</v>
      </c>
      <c r="E297" s="301">
        <v>5.9</v>
      </c>
      <c r="F297" s="301" t="s">
        <v>164</v>
      </c>
      <c r="G297" s="302" t="s">
        <v>245</v>
      </c>
      <c r="H297" s="301"/>
      <c r="I297" s="301" t="s">
        <v>163</v>
      </c>
      <c r="J297" s="304"/>
      <c r="K297" s="302" t="s">
        <v>1185</v>
      </c>
    </row>
    <row r="298" spans="1:11" s="263" customFormat="1" ht="24" customHeight="1">
      <c r="A298" s="294">
        <v>224</v>
      </c>
      <c r="B298" s="300" t="s">
        <v>431</v>
      </c>
      <c r="C298" s="303" t="s">
        <v>1088</v>
      </c>
      <c r="D298" s="303" t="s">
        <v>1089</v>
      </c>
      <c r="E298" s="344">
        <v>3.9</v>
      </c>
      <c r="F298" s="320" t="s">
        <v>1268</v>
      </c>
      <c r="G298" s="307" t="s">
        <v>171</v>
      </c>
      <c r="H298" s="305"/>
      <c r="I298" s="327" t="s">
        <v>163</v>
      </c>
      <c r="J298" s="345"/>
      <c r="K298" s="303" t="s">
        <v>1185</v>
      </c>
    </row>
    <row r="299" spans="1:13" s="246" customFormat="1" ht="24" customHeight="1">
      <c r="A299" s="294">
        <v>225</v>
      </c>
      <c r="B299" s="311" t="s">
        <v>119</v>
      </c>
      <c r="C299" s="311" t="s">
        <v>34</v>
      </c>
      <c r="D299" s="313" t="s">
        <v>1071</v>
      </c>
      <c r="E299" s="311">
        <v>24.3</v>
      </c>
      <c r="F299" s="311" t="s">
        <v>164</v>
      </c>
      <c r="G299" s="313" t="s">
        <v>35</v>
      </c>
      <c r="H299" s="301"/>
      <c r="I299" s="311" t="s">
        <v>163</v>
      </c>
      <c r="J299" s="322"/>
      <c r="K299" s="313" t="s">
        <v>1185</v>
      </c>
      <c r="M299" s="263"/>
    </row>
    <row r="300" spans="1:13" ht="33" customHeight="1">
      <c r="A300" s="315">
        <v>226</v>
      </c>
      <c r="B300" s="300" t="s">
        <v>434</v>
      </c>
      <c r="C300" s="300" t="s">
        <v>1269</v>
      </c>
      <c r="D300" s="342" t="s">
        <v>1721</v>
      </c>
      <c r="E300" s="300">
        <v>2.9</v>
      </c>
      <c r="F300" s="300" t="s">
        <v>164</v>
      </c>
      <c r="G300" s="301" t="s">
        <v>1270</v>
      </c>
      <c r="H300" s="300"/>
      <c r="I300" s="300" t="s">
        <v>163</v>
      </c>
      <c r="J300" s="318">
        <v>4000</v>
      </c>
      <c r="K300" s="303" t="s">
        <v>1271</v>
      </c>
      <c r="M300" s="263"/>
    </row>
    <row r="301" spans="1:13" ht="45.75" customHeight="1">
      <c r="A301" s="315">
        <v>227</v>
      </c>
      <c r="B301" s="300" t="s">
        <v>434</v>
      </c>
      <c r="C301" s="300" t="s">
        <v>1272</v>
      </c>
      <c r="D301" s="302" t="s">
        <v>1273</v>
      </c>
      <c r="E301" s="300">
        <v>3.5</v>
      </c>
      <c r="F301" s="300" t="s">
        <v>164</v>
      </c>
      <c r="G301" s="301" t="s">
        <v>1270</v>
      </c>
      <c r="H301" s="300"/>
      <c r="I301" s="300" t="s">
        <v>163</v>
      </c>
      <c r="J301" s="318">
        <v>4000</v>
      </c>
      <c r="K301" s="303" t="s">
        <v>1274</v>
      </c>
      <c r="M301" s="263"/>
    </row>
    <row r="302" spans="1:13" ht="39" customHeight="1">
      <c r="A302" s="315">
        <v>228</v>
      </c>
      <c r="B302" s="300" t="s">
        <v>434</v>
      </c>
      <c r="C302" s="300" t="s">
        <v>1275</v>
      </c>
      <c r="D302" s="302" t="s">
        <v>1722</v>
      </c>
      <c r="E302" s="300">
        <v>4</v>
      </c>
      <c r="F302" s="300" t="s">
        <v>164</v>
      </c>
      <c r="G302" s="302" t="s">
        <v>1276</v>
      </c>
      <c r="H302" s="300"/>
      <c r="I302" s="300" t="s">
        <v>163</v>
      </c>
      <c r="J302" s="318">
        <v>5000</v>
      </c>
      <c r="K302" s="303" t="s">
        <v>1277</v>
      </c>
      <c r="M302" s="263"/>
    </row>
    <row r="303" spans="1:13" s="321" customFormat="1" ht="28.5" customHeight="1">
      <c r="A303" s="346">
        <v>229</v>
      </c>
      <c r="B303" s="300" t="s">
        <v>417</v>
      </c>
      <c r="C303" s="303" t="s">
        <v>1278</v>
      </c>
      <c r="D303" s="303" t="s">
        <v>1279</v>
      </c>
      <c r="E303" s="344">
        <v>2.55</v>
      </c>
      <c r="F303" s="320" t="s">
        <v>164</v>
      </c>
      <c r="G303" s="307" t="s">
        <v>241</v>
      </c>
      <c r="H303" s="301"/>
      <c r="I303" s="327" t="s">
        <v>163</v>
      </c>
      <c r="J303" s="345">
        <v>4000</v>
      </c>
      <c r="K303" s="303" t="s">
        <v>972</v>
      </c>
      <c r="M303" s="263"/>
    </row>
    <row r="304" spans="1:13" ht="24">
      <c r="A304" s="294">
        <v>230</v>
      </c>
      <c r="B304" s="306" t="s">
        <v>419</v>
      </c>
      <c r="C304" s="306" t="s">
        <v>31</v>
      </c>
      <c r="D304" s="307" t="s">
        <v>1723</v>
      </c>
      <c r="E304" s="308">
        <v>3</v>
      </c>
      <c r="F304" s="294" t="s">
        <v>164</v>
      </c>
      <c r="G304" s="309" t="s">
        <v>32</v>
      </c>
      <c r="H304" s="303"/>
      <c r="I304" s="301" t="s">
        <v>163</v>
      </c>
      <c r="J304" s="312"/>
      <c r="K304" s="313" t="s">
        <v>1261</v>
      </c>
      <c r="M304" s="263"/>
    </row>
    <row r="305" spans="1:11" s="263" customFormat="1" ht="24">
      <c r="A305" s="294">
        <v>231</v>
      </c>
      <c r="B305" s="335" t="s">
        <v>419</v>
      </c>
      <c r="C305" s="336" t="s">
        <v>528</v>
      </c>
      <c r="D305" s="307" t="s">
        <v>1062</v>
      </c>
      <c r="E305" s="335">
        <v>4.8</v>
      </c>
      <c r="F305" s="306" t="s">
        <v>809</v>
      </c>
      <c r="G305" s="309" t="s">
        <v>241</v>
      </c>
      <c r="H305" s="297"/>
      <c r="I305" s="311" t="s">
        <v>163</v>
      </c>
      <c r="J305" s="337"/>
      <c r="K305" s="309" t="s">
        <v>1185</v>
      </c>
    </row>
    <row r="306" spans="1:13" ht="24">
      <c r="A306" s="294">
        <v>232</v>
      </c>
      <c r="B306" s="305" t="s">
        <v>74</v>
      </c>
      <c r="C306" s="300" t="s">
        <v>810</v>
      </c>
      <c r="D306" s="303" t="s">
        <v>1064</v>
      </c>
      <c r="E306" s="300">
        <v>43.5</v>
      </c>
      <c r="F306" s="300" t="s">
        <v>195</v>
      </c>
      <c r="G306" s="303" t="s">
        <v>811</v>
      </c>
      <c r="H306" s="312"/>
      <c r="I306" s="300" t="s">
        <v>418</v>
      </c>
      <c r="J306" s="324">
        <v>5000</v>
      </c>
      <c r="K306" s="309" t="s">
        <v>812</v>
      </c>
      <c r="M306" s="263"/>
    </row>
    <row r="307" spans="1:13" s="269" customFormat="1" ht="24">
      <c r="A307" s="294">
        <v>233</v>
      </c>
      <c r="B307" s="335" t="s">
        <v>419</v>
      </c>
      <c r="C307" s="336" t="s">
        <v>815</v>
      </c>
      <c r="D307" s="307" t="s">
        <v>1068</v>
      </c>
      <c r="E307" s="335">
        <v>2.9</v>
      </c>
      <c r="F307" s="306" t="s">
        <v>166</v>
      </c>
      <c r="G307" s="309" t="s">
        <v>600</v>
      </c>
      <c r="H307" s="326"/>
      <c r="I307" s="300" t="s">
        <v>163</v>
      </c>
      <c r="J307" s="337"/>
      <c r="K307" s="309" t="s">
        <v>751</v>
      </c>
      <c r="M307" s="263"/>
    </row>
    <row r="308" spans="1:11" s="263" customFormat="1" ht="24" customHeight="1">
      <c r="A308" s="294">
        <v>234</v>
      </c>
      <c r="B308" s="305" t="s">
        <v>431</v>
      </c>
      <c r="C308" s="326" t="s">
        <v>226</v>
      </c>
      <c r="D308" s="307" t="s">
        <v>1069</v>
      </c>
      <c r="E308" s="305">
        <v>8</v>
      </c>
      <c r="F308" s="327" t="s">
        <v>195</v>
      </c>
      <c r="G308" s="307" t="s">
        <v>227</v>
      </c>
      <c r="H308" s="311"/>
      <c r="I308" s="327" t="s">
        <v>163</v>
      </c>
      <c r="J308" s="328"/>
      <c r="K308" s="307" t="s">
        <v>972</v>
      </c>
    </row>
    <row r="309" spans="1:13" s="246" customFormat="1" ht="24">
      <c r="A309" s="294">
        <v>235</v>
      </c>
      <c r="B309" s="311" t="s">
        <v>431</v>
      </c>
      <c r="C309" s="311" t="s">
        <v>594</v>
      </c>
      <c r="D309" s="313" t="s">
        <v>1070</v>
      </c>
      <c r="E309" s="311">
        <v>3</v>
      </c>
      <c r="F309" s="311" t="s">
        <v>195</v>
      </c>
      <c r="G309" s="313" t="s">
        <v>625</v>
      </c>
      <c r="H309" s="310"/>
      <c r="I309" s="311" t="s">
        <v>163</v>
      </c>
      <c r="J309" s="331"/>
      <c r="K309" s="313" t="s">
        <v>1185</v>
      </c>
      <c r="M309" s="263"/>
    </row>
    <row r="310" spans="1:13" s="264" customFormat="1" ht="4.5" customHeight="1">
      <c r="A310" s="595"/>
      <c r="B310" s="596"/>
      <c r="C310" s="597"/>
      <c r="D310" s="598"/>
      <c r="E310" s="596"/>
      <c r="F310" s="599"/>
      <c r="G310" s="598"/>
      <c r="H310" s="601"/>
      <c r="I310" s="602"/>
      <c r="J310" s="603"/>
      <c r="K310" s="604"/>
      <c r="M310" s="130"/>
    </row>
    <row r="311" spans="1:11" s="246" customFormat="1" ht="13.5" thickBot="1">
      <c r="A311" s="1273">
        <v>38</v>
      </c>
      <c r="B311" s="1273"/>
      <c r="C311" s="1273"/>
      <c r="D311" s="1273"/>
      <c r="E311" s="1273"/>
      <c r="F311" s="1273"/>
      <c r="G311" s="1273"/>
      <c r="H311" s="1273"/>
      <c r="I311" s="1273"/>
      <c r="J311" s="1273"/>
      <c r="K311" s="1273"/>
    </row>
    <row r="312" spans="1:11" s="246" customFormat="1" ht="12.75">
      <c r="A312" s="247" t="s">
        <v>87</v>
      </c>
      <c r="B312" s="248" t="s">
        <v>349</v>
      </c>
      <c r="C312" s="248" t="s">
        <v>502</v>
      </c>
      <c r="D312" s="249" t="s">
        <v>88</v>
      </c>
      <c r="E312" s="248" t="s">
        <v>89</v>
      </c>
      <c r="F312" s="1274" t="s">
        <v>680</v>
      </c>
      <c r="G312" s="251" t="s">
        <v>503</v>
      </c>
      <c r="H312" s="248" t="s">
        <v>90</v>
      </c>
      <c r="I312" s="250" t="s">
        <v>91</v>
      </c>
      <c r="J312" s="248" t="s">
        <v>504</v>
      </c>
      <c r="K312" s="252" t="s">
        <v>505</v>
      </c>
    </row>
    <row r="313" spans="1:11" s="246" customFormat="1" ht="13.5" thickBot="1">
      <c r="A313" s="253" t="s">
        <v>92</v>
      </c>
      <c r="B313" s="254"/>
      <c r="C313" s="254" t="s">
        <v>506</v>
      </c>
      <c r="D313" s="255" t="s">
        <v>507</v>
      </c>
      <c r="E313" s="254" t="s">
        <v>508</v>
      </c>
      <c r="F313" s="1275"/>
      <c r="G313" s="257" t="s">
        <v>509</v>
      </c>
      <c r="H313" s="254" t="s">
        <v>94</v>
      </c>
      <c r="I313" s="256" t="s">
        <v>95</v>
      </c>
      <c r="J313" s="254" t="s">
        <v>510</v>
      </c>
      <c r="K313" s="258" t="s">
        <v>511</v>
      </c>
    </row>
    <row r="314" spans="1:11" s="263" customFormat="1" ht="5.25" customHeight="1">
      <c r="A314" s="259"/>
      <c r="B314" s="260"/>
      <c r="C314" s="260"/>
      <c r="D314" s="261"/>
      <c r="E314" s="260"/>
      <c r="F314" s="260"/>
      <c r="G314" s="260"/>
      <c r="H314" s="260"/>
      <c r="I314" s="261"/>
      <c r="J314" s="260"/>
      <c r="K314" s="262"/>
    </row>
    <row r="315" spans="1:11" s="263" customFormat="1" ht="24" customHeight="1">
      <c r="A315" s="294">
        <v>236</v>
      </c>
      <c r="B315" s="300" t="s">
        <v>431</v>
      </c>
      <c r="C315" s="301" t="s">
        <v>38</v>
      </c>
      <c r="D315" s="302" t="s">
        <v>1072</v>
      </c>
      <c r="E315" s="301">
        <v>3.5</v>
      </c>
      <c r="F315" s="301" t="s">
        <v>195</v>
      </c>
      <c r="G315" s="301" t="s">
        <v>39</v>
      </c>
      <c r="H315" s="301"/>
      <c r="I315" s="301" t="s">
        <v>163</v>
      </c>
      <c r="J315" s="304"/>
      <c r="K315" s="302" t="s">
        <v>695</v>
      </c>
    </row>
    <row r="316" spans="1:11" s="263" customFormat="1" ht="24" customHeight="1">
      <c r="A316" s="294">
        <v>237</v>
      </c>
      <c r="B316" s="300" t="s">
        <v>431</v>
      </c>
      <c r="C316" s="301" t="s">
        <v>724</v>
      </c>
      <c r="D316" s="302" t="s">
        <v>1074</v>
      </c>
      <c r="E316" s="301">
        <v>10.95</v>
      </c>
      <c r="F316" s="301" t="s">
        <v>195</v>
      </c>
      <c r="G316" s="301" t="s">
        <v>602</v>
      </c>
      <c r="H316" s="301"/>
      <c r="I316" s="301" t="s">
        <v>163</v>
      </c>
      <c r="J316" s="304"/>
      <c r="K316" s="302" t="s">
        <v>972</v>
      </c>
    </row>
    <row r="317" spans="1:11" s="263" customFormat="1" ht="24">
      <c r="A317" s="294">
        <v>238</v>
      </c>
      <c r="B317" s="300" t="s">
        <v>431</v>
      </c>
      <c r="C317" s="301" t="s">
        <v>37</v>
      </c>
      <c r="D317" s="302" t="s">
        <v>1076</v>
      </c>
      <c r="E317" s="301">
        <v>3.6</v>
      </c>
      <c r="F317" s="301" t="s">
        <v>166</v>
      </c>
      <c r="G317" s="301" t="s">
        <v>214</v>
      </c>
      <c r="H317" s="295"/>
      <c r="I317" s="301" t="s">
        <v>163</v>
      </c>
      <c r="J317" s="304"/>
      <c r="K317" s="302" t="s">
        <v>642</v>
      </c>
    </row>
    <row r="318" spans="1:11" s="263" customFormat="1" ht="24" customHeight="1">
      <c r="A318" s="294">
        <v>239</v>
      </c>
      <c r="B318" s="295" t="s">
        <v>119</v>
      </c>
      <c r="C318" s="295" t="s">
        <v>816</v>
      </c>
      <c r="D318" s="313" t="s">
        <v>1077</v>
      </c>
      <c r="E318" s="295">
        <v>11.2</v>
      </c>
      <c r="F318" s="295" t="s">
        <v>195</v>
      </c>
      <c r="G318" s="295" t="s">
        <v>513</v>
      </c>
      <c r="H318" s="296"/>
      <c r="I318" s="327" t="s">
        <v>163</v>
      </c>
      <c r="J318" s="331"/>
      <c r="K318" s="296" t="s">
        <v>750</v>
      </c>
    </row>
    <row r="319" spans="1:11" s="263" customFormat="1" ht="24">
      <c r="A319" s="294">
        <v>240</v>
      </c>
      <c r="B319" s="295" t="s">
        <v>419</v>
      </c>
      <c r="C319" s="296" t="s">
        <v>1078</v>
      </c>
      <c r="D319" s="303" t="s">
        <v>1079</v>
      </c>
      <c r="E319" s="347">
        <v>23.96</v>
      </c>
      <c r="F319" s="348" t="s">
        <v>195</v>
      </c>
      <c r="G319" s="309" t="s">
        <v>1080</v>
      </c>
      <c r="H319" s="303"/>
      <c r="I319" s="306" t="s">
        <v>418</v>
      </c>
      <c r="J319" s="349"/>
      <c r="K319" s="296" t="s">
        <v>972</v>
      </c>
    </row>
    <row r="320" spans="1:11" s="263" customFormat="1" ht="24" customHeight="1">
      <c r="A320" s="294">
        <v>241</v>
      </c>
      <c r="B320" s="300" t="s">
        <v>431</v>
      </c>
      <c r="C320" s="303" t="s">
        <v>1081</v>
      </c>
      <c r="D320" s="303" t="s">
        <v>1724</v>
      </c>
      <c r="E320" s="344">
        <v>10.8</v>
      </c>
      <c r="F320" s="320" t="s">
        <v>1082</v>
      </c>
      <c r="G320" s="307" t="s">
        <v>171</v>
      </c>
      <c r="H320" s="300"/>
      <c r="I320" s="327" t="s">
        <v>163</v>
      </c>
      <c r="J320" s="345"/>
      <c r="K320" s="303" t="s">
        <v>972</v>
      </c>
    </row>
    <row r="321" spans="1:11" s="263" customFormat="1" ht="24" customHeight="1">
      <c r="A321" s="294">
        <v>242</v>
      </c>
      <c r="B321" s="316" t="s">
        <v>119</v>
      </c>
      <c r="C321" s="300" t="s">
        <v>238</v>
      </c>
      <c r="D321" s="303" t="s">
        <v>1083</v>
      </c>
      <c r="E321" s="316">
        <v>7</v>
      </c>
      <c r="F321" s="303" t="s">
        <v>173</v>
      </c>
      <c r="G321" s="303" t="s">
        <v>239</v>
      </c>
      <c r="H321" s="305"/>
      <c r="I321" s="311" t="s">
        <v>767</v>
      </c>
      <c r="J321" s="318"/>
      <c r="K321" s="303"/>
    </row>
    <row r="322" spans="1:11" s="263" customFormat="1" ht="24" customHeight="1">
      <c r="A322" s="294">
        <v>243</v>
      </c>
      <c r="B322" s="305" t="s">
        <v>434</v>
      </c>
      <c r="C322" s="336" t="s">
        <v>240</v>
      </c>
      <c r="D322" s="307" t="s">
        <v>1084</v>
      </c>
      <c r="E322" s="305">
        <v>6</v>
      </c>
      <c r="F322" s="327" t="s">
        <v>173</v>
      </c>
      <c r="G322" s="307" t="s">
        <v>241</v>
      </c>
      <c r="H322" s="311"/>
      <c r="I322" s="311" t="s">
        <v>767</v>
      </c>
      <c r="J322" s="338"/>
      <c r="K322" s="307" t="s">
        <v>750</v>
      </c>
    </row>
    <row r="323" spans="1:13" ht="24">
      <c r="A323" s="294">
        <v>244</v>
      </c>
      <c r="B323" s="311" t="s">
        <v>119</v>
      </c>
      <c r="C323" s="311" t="s">
        <v>588</v>
      </c>
      <c r="D323" s="313" t="s">
        <v>1085</v>
      </c>
      <c r="E323" s="311">
        <v>5.5</v>
      </c>
      <c r="F323" s="311" t="s">
        <v>173</v>
      </c>
      <c r="G323" s="311" t="s">
        <v>589</v>
      </c>
      <c r="H323" s="300"/>
      <c r="I323" s="300" t="s">
        <v>163</v>
      </c>
      <c r="J323" s="331"/>
      <c r="K323" s="313" t="s">
        <v>695</v>
      </c>
      <c r="M323" s="263"/>
    </row>
    <row r="324" spans="1:13" ht="24" customHeight="1">
      <c r="A324" s="294">
        <v>245</v>
      </c>
      <c r="B324" s="305" t="s">
        <v>74</v>
      </c>
      <c r="C324" s="300" t="s">
        <v>817</v>
      </c>
      <c r="D324" s="303" t="s">
        <v>1086</v>
      </c>
      <c r="E324" s="300">
        <v>6</v>
      </c>
      <c r="F324" s="300" t="s">
        <v>173</v>
      </c>
      <c r="G324" s="300" t="s">
        <v>780</v>
      </c>
      <c r="H324" s="301"/>
      <c r="I324" s="300" t="s">
        <v>163</v>
      </c>
      <c r="J324" s="324">
        <v>2000</v>
      </c>
      <c r="K324" s="325" t="s">
        <v>750</v>
      </c>
      <c r="M324" s="263"/>
    </row>
    <row r="325" spans="1:11" s="263" customFormat="1" ht="24" customHeight="1">
      <c r="A325" s="294">
        <v>246</v>
      </c>
      <c r="B325" s="300" t="s">
        <v>431</v>
      </c>
      <c r="C325" s="301" t="s">
        <v>721</v>
      </c>
      <c r="D325" s="302" t="s">
        <v>1091</v>
      </c>
      <c r="E325" s="301">
        <v>6.2</v>
      </c>
      <c r="F325" s="301" t="s">
        <v>195</v>
      </c>
      <c r="G325" s="301" t="s">
        <v>722</v>
      </c>
      <c r="H325" s="303"/>
      <c r="I325" s="327" t="s">
        <v>163</v>
      </c>
      <c r="J325" s="304"/>
      <c r="K325" s="302" t="s">
        <v>1185</v>
      </c>
    </row>
    <row r="326" spans="1:11" s="263" customFormat="1" ht="24">
      <c r="A326" s="294">
        <v>247</v>
      </c>
      <c r="B326" s="300" t="s">
        <v>417</v>
      </c>
      <c r="C326" s="303" t="s">
        <v>523</v>
      </c>
      <c r="D326" s="303" t="s">
        <v>1092</v>
      </c>
      <c r="E326" s="344">
        <v>4</v>
      </c>
      <c r="F326" s="320" t="s">
        <v>164</v>
      </c>
      <c r="G326" s="307" t="s">
        <v>241</v>
      </c>
      <c r="H326" s="301"/>
      <c r="I326" s="327" t="s">
        <v>163</v>
      </c>
      <c r="J326" s="345"/>
      <c r="K326" s="303" t="s">
        <v>1185</v>
      </c>
    </row>
    <row r="327" spans="1:11" s="263" customFormat="1" ht="24">
      <c r="A327" s="294">
        <v>248</v>
      </c>
      <c r="B327" s="301" t="s">
        <v>431</v>
      </c>
      <c r="C327" s="301" t="s">
        <v>219</v>
      </c>
      <c r="D327" s="302" t="s">
        <v>1093</v>
      </c>
      <c r="E327" s="301">
        <v>16.26</v>
      </c>
      <c r="F327" s="301" t="s">
        <v>195</v>
      </c>
      <c r="G327" s="302" t="s">
        <v>220</v>
      </c>
      <c r="H327" s="300"/>
      <c r="I327" s="301" t="s">
        <v>163</v>
      </c>
      <c r="J327" s="304"/>
      <c r="K327" s="302" t="s">
        <v>1264</v>
      </c>
    </row>
    <row r="328" spans="1:11" s="263" customFormat="1" ht="34.5" customHeight="1">
      <c r="A328" s="346">
        <v>249</v>
      </c>
      <c r="B328" s="300" t="s">
        <v>417</v>
      </c>
      <c r="C328" s="303" t="s">
        <v>1280</v>
      </c>
      <c r="D328" s="303" t="s">
        <v>1281</v>
      </c>
      <c r="E328" s="344">
        <v>2.46</v>
      </c>
      <c r="F328" s="320" t="s">
        <v>195</v>
      </c>
      <c r="G328" s="307" t="s">
        <v>1282</v>
      </c>
      <c r="H328" s="301"/>
      <c r="I328" s="327" t="s">
        <v>163</v>
      </c>
      <c r="J328" s="345">
        <v>4500</v>
      </c>
      <c r="K328" s="303" t="s">
        <v>1185</v>
      </c>
    </row>
    <row r="329" spans="1:13" s="246" customFormat="1" ht="36">
      <c r="A329" s="294">
        <v>250</v>
      </c>
      <c r="B329" s="306" t="s">
        <v>119</v>
      </c>
      <c r="C329" s="306" t="s">
        <v>1095</v>
      </c>
      <c r="D329" s="309" t="s">
        <v>1096</v>
      </c>
      <c r="E329" s="308">
        <v>27.52</v>
      </c>
      <c r="F329" s="294" t="s">
        <v>174</v>
      </c>
      <c r="G329" s="309" t="s">
        <v>1097</v>
      </c>
      <c r="H329" s="312"/>
      <c r="I329" s="327" t="s">
        <v>163</v>
      </c>
      <c r="J329" s="350">
        <v>12000</v>
      </c>
      <c r="K329" s="351" t="s">
        <v>1283</v>
      </c>
      <c r="M329" s="263"/>
    </row>
    <row r="330" spans="1:11" s="263" customFormat="1" ht="12">
      <c r="A330" s="265"/>
      <c r="B330" s="266"/>
      <c r="C330" s="266"/>
      <c r="D330" s="267"/>
      <c r="E330" s="266"/>
      <c r="F330" s="266"/>
      <c r="G330" s="266"/>
      <c r="H330" s="266"/>
      <c r="I330" s="266"/>
      <c r="J330" s="266"/>
      <c r="K330" s="267"/>
    </row>
    <row r="345" ht="21" customHeight="1"/>
    <row r="346" spans="1:11" s="246" customFormat="1" ht="12.75">
      <c r="A346" s="1273">
        <v>39</v>
      </c>
      <c r="B346" s="1273"/>
      <c r="C346" s="1273"/>
      <c r="D346" s="1273"/>
      <c r="E346" s="1273"/>
      <c r="F346" s="1273"/>
      <c r="G346" s="1273"/>
      <c r="H346" s="1273"/>
      <c r="I346" s="1273"/>
      <c r="J346" s="1273"/>
      <c r="K346" s="1273"/>
    </row>
  </sheetData>
  <sheetProtection/>
  <mergeCells count="33">
    <mergeCell ref="F3:F4"/>
    <mergeCell ref="J6:J7"/>
    <mergeCell ref="F29:F30"/>
    <mergeCell ref="A28:K28"/>
    <mergeCell ref="A52:K52"/>
    <mergeCell ref="F53:F54"/>
    <mergeCell ref="A64:K64"/>
    <mergeCell ref="F65:F66"/>
    <mergeCell ref="A78:K78"/>
    <mergeCell ref="F79:F80"/>
    <mergeCell ref="A96:K96"/>
    <mergeCell ref="F97:F98"/>
    <mergeCell ref="A114:K114"/>
    <mergeCell ref="F115:F116"/>
    <mergeCell ref="A133:K133"/>
    <mergeCell ref="F134:F135"/>
    <mergeCell ref="A151:K151"/>
    <mergeCell ref="F152:F153"/>
    <mergeCell ref="A170:K170"/>
    <mergeCell ref="F171:F172"/>
    <mergeCell ref="A186:K186"/>
    <mergeCell ref="F187:F188"/>
    <mergeCell ref="A208:K208"/>
    <mergeCell ref="F209:F210"/>
    <mergeCell ref="A311:K311"/>
    <mergeCell ref="F312:F313"/>
    <mergeCell ref="A346:K346"/>
    <mergeCell ref="A226:K226"/>
    <mergeCell ref="F227:F228"/>
    <mergeCell ref="A255:K255"/>
    <mergeCell ref="F256:F257"/>
    <mergeCell ref="A284:K284"/>
    <mergeCell ref="F285:F286"/>
  </mergeCells>
  <printOptions horizontalCentered="1"/>
  <pageMargins left="0.31496062992125984" right="0.31496062992125984" top="0.7874015748031497" bottom="0.3937007874015748" header="0.31496062992125984" footer="0.31496062992125984"/>
  <pageSetup fitToHeight="0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mrazek</dc:creator>
  <cp:keywords/>
  <dc:description/>
  <cp:lastModifiedBy>Milan Veleba</cp:lastModifiedBy>
  <cp:lastPrinted>2018-08-10T09:56:16Z</cp:lastPrinted>
  <dcterms:created xsi:type="dcterms:W3CDTF">2011-04-11T10:08:37Z</dcterms:created>
  <dcterms:modified xsi:type="dcterms:W3CDTF">2018-10-08T13:21:38Z</dcterms:modified>
  <cp:category/>
  <cp:version/>
  <cp:contentType/>
  <cp:contentStatus/>
</cp:coreProperties>
</file>